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WYMIANA\Users\m.prostko\Desktop\PRZETARGI 2019\22 - Ubezpieczenie\"/>
    </mc:Choice>
  </mc:AlternateContent>
  <xr:revisionPtr revIDLastSave="0" documentId="13_ncr:1_{AF80B647-04BD-418F-ACEF-F66B1A4F46D7}" xr6:coauthVersionLast="43" xr6:coauthVersionMax="43" xr10:uidLastSave="{00000000-0000-0000-0000-000000000000}"/>
  <bookViews>
    <workbookView xWindow="-120" yWindow="-120" windowWidth="29040" windowHeight="15840" tabRatio="700" activeTab="1" xr2:uid="{00000000-000D-0000-FFFF-FFFF00000000}"/>
  </bookViews>
  <sheets>
    <sheet name="informacje ogólne" sheetId="14" r:id="rId1"/>
    <sheet name="budynki" sheetId="2" r:id="rId2"/>
    <sheet name="elektronika" sheetId="4" r:id="rId3"/>
    <sheet name="śr. trwałe" sheetId="8" r:id="rId4"/>
    <sheet name="maszyny" sheetId="17" r:id="rId5"/>
    <sheet name="maszyny drogowe" sheetId="19" r:id="rId6"/>
    <sheet name="lokalizacje" sheetId="10" r:id="rId7"/>
  </sheets>
  <definedNames>
    <definedName name="_xlnm.Print_Area" localSheetId="1">budynki!$A$1:$Z$353</definedName>
    <definedName name="_xlnm.Print_Area" localSheetId="2">elektronika!$A$1:$D$534</definedName>
    <definedName name="_xlnm.Print_Area" localSheetId="0">'informacje ogólne'!$A$1:$I$23</definedName>
    <definedName name="_xlnm.Print_Area" localSheetId="6">lokalizacje!$A$1:$C$14</definedName>
    <definedName name="_xlnm.Print_Area" localSheetId="4">maszyny!$A$1:$E$16</definedName>
    <definedName name="_xlnm.Print_Area" localSheetId="3">'śr. trwałe'!$A$1:$E$19</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86" i="2" l="1"/>
  <c r="H339" i="2" l="1"/>
  <c r="H328" i="2"/>
  <c r="H321" i="2"/>
  <c r="H311" i="2"/>
  <c r="H304" i="2"/>
  <c r="H295" i="2"/>
  <c r="C18" i="8" l="1"/>
  <c r="D529" i="4"/>
  <c r="D523" i="4"/>
  <c r="D514" i="4"/>
  <c r="C17" i="19" l="1"/>
  <c r="D13" i="17" l="1"/>
  <c r="D18" i="8" l="1"/>
  <c r="D7" i="17" l="1"/>
  <c r="D15" i="17" s="1"/>
  <c r="D505" i="4"/>
  <c r="D500" i="4"/>
  <c r="D493" i="4"/>
  <c r="D468" i="4"/>
  <c r="D429" i="4"/>
  <c r="D408" i="4"/>
  <c r="D396" i="4"/>
  <c r="D372" i="4"/>
  <c r="D363" i="4"/>
  <c r="D343" i="4"/>
  <c r="D333" i="4"/>
  <c r="D308" i="4"/>
  <c r="D299" i="4"/>
  <c r="D277" i="4"/>
  <c r="D262" i="4"/>
  <c r="D236" i="4"/>
  <c r="D223" i="4"/>
  <c r="H348" i="2" l="1"/>
  <c r="H349" i="2" s="1"/>
  <c r="D194" i="4" l="1"/>
  <c r="D190" i="4"/>
  <c r="D189" i="4"/>
  <c r="D170" i="4"/>
  <c r="D136" i="4"/>
  <c r="D124" i="4"/>
  <c r="D123" i="4"/>
  <c r="D121" i="4"/>
  <c r="D120" i="4"/>
  <c r="D119" i="4"/>
  <c r="D118" i="4"/>
  <c r="D117" i="4"/>
  <c r="D116" i="4"/>
  <c r="D114" i="4"/>
  <c r="D111" i="4"/>
  <c r="D7" i="4"/>
  <c r="D180" i="4" l="1"/>
  <c r="D197" i="4"/>
  <c r="D532" i="4" s="1"/>
  <c r="D472" i="4" l="1"/>
  <c r="D413" i="4"/>
  <c r="D531" i="4" s="1"/>
  <c r="H342" i="2" l="1"/>
  <c r="H352" i="2" s="1"/>
  <c r="D201" i="4"/>
  <c r="D533" i="4" s="1"/>
</calcChain>
</file>

<file path=xl/sharedStrings.xml><?xml version="1.0" encoding="utf-8"?>
<sst xmlns="http://schemas.openxmlformats.org/spreadsheetml/2006/main" count="8510" uniqueCount="1022">
  <si>
    <t>lp.</t>
  </si>
  <si>
    <t>rok budowy</t>
  </si>
  <si>
    <t>lokalizacja (adres)</t>
  </si>
  <si>
    <t>ilość kondygnacji</t>
  </si>
  <si>
    <t>Rodzaj materiałów budowlanych, z jakich wykonano budynek</t>
  </si>
  <si>
    <t>mury</t>
  </si>
  <si>
    <t>stropy</t>
  </si>
  <si>
    <t>dach (konstrukcja i pokrycie)</t>
  </si>
  <si>
    <t>RAZEM</t>
  </si>
  <si>
    <t xml:space="preserve">nazwa  </t>
  </si>
  <si>
    <t>rok produkcji</t>
  </si>
  <si>
    <t>wartość (początkowa) - księgowa brutto</t>
  </si>
  <si>
    <t>nazwa środka trwałego</t>
  </si>
  <si>
    <t>Lp.</t>
  </si>
  <si>
    <t>Lokalizacja (adres)</t>
  </si>
  <si>
    <t>Zabezpieczenia (znane zabezpieczenia p-poż i przeciw kradzieżowe)</t>
  </si>
  <si>
    <t xml:space="preserve">nazwa budynku/ budowli </t>
  </si>
  <si>
    <t xml:space="preserve">przeznaczenie budynku/ budowli </t>
  </si>
  <si>
    <t>czy budynek jest podpiwniczony?</t>
  </si>
  <si>
    <t>czy jest wyposażony w windę? (TAK/NIE)</t>
  </si>
  <si>
    <t>czy budynek jest użytkowany? (TAK/NIE)</t>
  </si>
  <si>
    <t>NIP</t>
  </si>
  <si>
    <t>REGON</t>
  </si>
  <si>
    <t>czy jest to budynkek zabytkowy, podlegający nadzorowi konserwatora zabytków?</t>
  </si>
  <si>
    <t>konstukcja i pokrycie dachu</t>
  </si>
  <si>
    <t>intalacja elekryczna</t>
  </si>
  <si>
    <t>sieć wodno-kanalizacyjna oraz cenralnego ogrzewania</t>
  </si>
  <si>
    <t>stolarka okienna i drzwiowa</t>
  </si>
  <si>
    <t>instalacja gazowa</t>
  </si>
  <si>
    <t>instalacja wentylacyjna i kominowa</t>
  </si>
  <si>
    <t>odległość od najbliższej rzeki lub innego zbiornika wodnego (proszę podać od czego)</t>
  </si>
  <si>
    <t>informacja o przeprowadzonych remontach i modernizacji budynków starszych niż 50 lat (data remontu, czego dotyczył remont, wielkość poniesionych nakładów na remont)</t>
  </si>
  <si>
    <t>czy budynek jest przeznaczony do rozbiórki? (TAK/NIE)</t>
  </si>
  <si>
    <t>Nazwa jednostki</t>
  </si>
  <si>
    <t>INFORMACJA O MAJĄTKU TRWAŁYM</t>
  </si>
  <si>
    <t>Jednostka</t>
  </si>
  <si>
    <t>Urządzenia i wyposażenie</t>
  </si>
  <si>
    <t>W tym zbiory bibioteczne</t>
  </si>
  <si>
    <t>-</t>
  </si>
  <si>
    <t>Łącznie sprzęt stacjonarny</t>
  </si>
  <si>
    <t>Łącznie sprzęt przenośny</t>
  </si>
  <si>
    <t>Łącznie monitoring</t>
  </si>
  <si>
    <t>Adres</t>
  </si>
  <si>
    <t>L.P.</t>
  </si>
  <si>
    <t>Nazwa maszyny (urządzenia)</t>
  </si>
  <si>
    <t>Numer seryjny</t>
  </si>
  <si>
    <t>Suma ubezpieczenia (wartość odtworzeniowa)</t>
  </si>
  <si>
    <t>Miejsce ubezpieczenia (adres)</t>
  </si>
  <si>
    <r>
      <t xml:space="preserve">Opis stanu technicznego budynku wg poniższych elementów budynku </t>
    </r>
    <r>
      <rPr>
        <b/>
        <sz val="10"/>
        <color indexed="60"/>
        <rFont val="Arial"/>
        <family val="2"/>
        <charset val="238"/>
      </rPr>
      <t/>
    </r>
  </si>
  <si>
    <t xml:space="preserve">powierzchnia użytkowa (w m²) </t>
  </si>
  <si>
    <t>Tabela nr 1- informacje ogólne do oceny ryzyka w Gminie Ełk</t>
  </si>
  <si>
    <t>Urząd Gminy</t>
  </si>
  <si>
    <t>Szkoła Podstawowa im. Szarych Szeregów w Mrozach Wielkich</t>
  </si>
  <si>
    <t>Mrozy Wielkie 12, 19-300 Ełk</t>
  </si>
  <si>
    <t>Zespół Szkolno-Przedszkolny Nowej Wsi Ełckiej</t>
  </si>
  <si>
    <t>Szkoła Podstawowa Rękusy</t>
  </si>
  <si>
    <t>Rękusy 17, 19-300 Ełk</t>
  </si>
  <si>
    <t>Woszczele, ul. Szkolna 4, 19-300 Ełk</t>
  </si>
  <si>
    <t>Chełchy 26, 19-300 Ełk</t>
  </si>
  <si>
    <t>Zespół Szkół Samorządowych w Stradunach</t>
  </si>
  <si>
    <t>Straduny, ul. Kościuszki  40, 19-300 Ełk</t>
  </si>
  <si>
    <t>Centrum Kultury Gminy Ełk</t>
  </si>
  <si>
    <t>Straduny, ul. Kajki 10/3, 19-300 Ełk</t>
  </si>
  <si>
    <t>Biblioteka Publiczna</t>
  </si>
  <si>
    <t>Nowa Wieś Ełcka, ul. Małeckich 30, 19-300 Ełk</t>
  </si>
  <si>
    <t>Gminny Ośrodek Pomocy Społecznej</t>
  </si>
  <si>
    <t>848-11-88-842</t>
  </si>
  <si>
    <t>2. Szkoła Podstawowa im. Szarych Szeregów w Mrozach Wielkich</t>
  </si>
  <si>
    <t>1. Urząd Gminy</t>
  </si>
  <si>
    <t>Wykaz maszyn i urządzeń do ubezpieczenia od awarii</t>
  </si>
  <si>
    <t>3. Zespół Szkolno-Przedszkolny Nowej Wsi Ełckiej</t>
  </si>
  <si>
    <t>4. Szkoła Podstawowa Rękusy</t>
  </si>
  <si>
    <t>8. Zespół Szkół Samorządowych w Stradunach</t>
  </si>
  <si>
    <t>9. Centrum Kultury Gminy Ełk</t>
  </si>
  <si>
    <t>10. Biblioteka Publiczna</t>
  </si>
  <si>
    <t>11. Gminny Ośrodek Pomocy Społecznej</t>
  </si>
  <si>
    <t>848-15-98-592</t>
  </si>
  <si>
    <t xml:space="preserve">510890766 </t>
  </si>
  <si>
    <t>790224727</t>
  </si>
  <si>
    <t>848-16-43-855</t>
  </si>
  <si>
    <t>790277132</t>
  </si>
  <si>
    <t>848-11-71-712</t>
  </si>
  <si>
    <t>19-300 Ełk, ul.T.Kościuszki 28 A</t>
  </si>
  <si>
    <t>848-17-06-679</t>
  </si>
  <si>
    <t>848-17-06-662</t>
  </si>
  <si>
    <t>1. Szkoła Podstawowa im. Szarych Szeregów w Mrozach Wielkich</t>
  </si>
  <si>
    <t>848-18-42-856</t>
  </si>
  <si>
    <t>280531571</t>
  </si>
  <si>
    <t xml:space="preserve">zabezpieczenia
(znane zabiezpieczenia p-poż i przeciw kradzieżowe)  </t>
  </si>
  <si>
    <t>ul. T. Kościuszki 28A, 19-300 Ełk</t>
  </si>
  <si>
    <t>GMINA EŁK:</t>
  </si>
  <si>
    <r>
      <t xml:space="preserve">NIP </t>
    </r>
    <r>
      <rPr>
        <b/>
        <sz val="14"/>
        <rFont val="Arial"/>
        <family val="2"/>
        <charset val="238"/>
      </rPr>
      <t>848-18-31-367</t>
    </r>
  </si>
  <si>
    <r>
      <t xml:space="preserve">REGON </t>
    </r>
    <r>
      <rPr>
        <b/>
        <sz val="14"/>
        <rFont val="Arial"/>
        <family val="2"/>
        <charset val="238"/>
      </rPr>
      <t>790671099</t>
    </r>
  </si>
  <si>
    <t>Centrum Usług Współnych Gminy Ełk</t>
  </si>
  <si>
    <t>12. Centrum Usług Wspólnych Gminy Ełk</t>
  </si>
  <si>
    <t>Centrum Usług Wspólnych Gminy Ełk</t>
  </si>
  <si>
    <t>Nowa Wieś Ełcka , ul.Małeckich 30/2 , 19-300 Ełk</t>
  </si>
  <si>
    <t>gaśnice, budynek Biblioteki Publicznej Gminy Ełk</t>
  </si>
  <si>
    <t>1. Centrum Kultury</t>
  </si>
  <si>
    <t>SUMA:</t>
  </si>
  <si>
    <t>848-11-88-776</t>
  </si>
  <si>
    <t>budynek użyteczności publicznej</t>
  </si>
  <si>
    <t>tak</t>
  </si>
  <si>
    <t>przedwojenny</t>
  </si>
  <si>
    <t>księgowa  brutto</t>
  </si>
  <si>
    <t>kamery zew. I wew. Czujniki ruchu wew., czujniki ppoż</t>
  </si>
  <si>
    <t>Ełk, ul. Kościuszki 28</t>
  </si>
  <si>
    <t>cegła pełna licowa</t>
  </si>
  <si>
    <t>ceglane,drewniane</t>
  </si>
  <si>
    <t>stromy dwuspadowy</t>
  </si>
  <si>
    <t>dobra</t>
  </si>
  <si>
    <t>brak</t>
  </si>
  <si>
    <t>936+ pow. Pomocnicza</t>
  </si>
  <si>
    <t>2 + poddasze</t>
  </si>
  <si>
    <t xml:space="preserve">tak </t>
  </si>
  <si>
    <t>budynek komunalny</t>
  </si>
  <si>
    <t>gospodarczy</t>
  </si>
  <si>
    <t xml:space="preserve">Bajtkowo 10 </t>
  </si>
  <si>
    <t>cegła pełna</t>
  </si>
  <si>
    <t>drewniany</t>
  </si>
  <si>
    <t>więzba drewniana</t>
  </si>
  <si>
    <t>papa</t>
  </si>
  <si>
    <t>drewniane</t>
  </si>
  <si>
    <t xml:space="preserve">nie </t>
  </si>
  <si>
    <t>nie</t>
  </si>
  <si>
    <t>budynek komunalny mieszkalny-socjalny( 8 lokali)</t>
  </si>
  <si>
    <t xml:space="preserve"> budynek mieszkalny-socjalny</t>
  </si>
  <si>
    <t>płyta żelbetowa,belki stropowe</t>
  </si>
  <si>
    <t>blachodachówka</t>
  </si>
  <si>
    <t>dwie</t>
  </si>
  <si>
    <t>szambo</t>
  </si>
  <si>
    <t xml:space="preserve">Bajtkowo Nr 10 </t>
  </si>
  <si>
    <t>Budynek komunalny</t>
  </si>
  <si>
    <t>świetlica wiejska + szambo</t>
  </si>
  <si>
    <t>Bartosze Nr.12 A</t>
  </si>
  <si>
    <t>żelbetowe prefabrykowane</t>
  </si>
  <si>
    <t>dach płaski jednospadowy papa asfaltowa + blacha trapezowa</t>
  </si>
  <si>
    <t>Lokal 1- komunalny</t>
  </si>
  <si>
    <t>lokal mieszkalny</t>
  </si>
  <si>
    <t>Bartosze Nr.25/1</t>
  </si>
  <si>
    <t>parter</t>
  </si>
  <si>
    <t>lokal 2- komunalny</t>
  </si>
  <si>
    <t>Bartosze Nr. 25/2</t>
  </si>
  <si>
    <t>lokal 3- komunalny</t>
  </si>
  <si>
    <t>Bartosze Nr. 25/3</t>
  </si>
  <si>
    <t xml:space="preserve">pomieszczenie gospodar    komunalne  </t>
  </si>
  <si>
    <t>pom. gospo.przyn   do lokalu</t>
  </si>
  <si>
    <t>po 1945</t>
  </si>
  <si>
    <t>Bartosze Nr. 25</t>
  </si>
  <si>
    <t>szambo przynal.do budynk</t>
  </si>
  <si>
    <t>zbiornik szamba</t>
  </si>
  <si>
    <t>Bartosze Nr.25</t>
  </si>
  <si>
    <t>Budynek Komunalny</t>
  </si>
  <si>
    <t>świetlica wiejska, szambo</t>
  </si>
  <si>
    <t>gaśnica proszkowa, żaluzje zewnętrzne-kasety,rolety antywłamaniowe</t>
  </si>
  <si>
    <t>Barany ul. Wrzosowa 2</t>
  </si>
  <si>
    <t>bloczek z gazob  etonu obli.kam</t>
  </si>
  <si>
    <t>żelbetowe</t>
  </si>
  <si>
    <t>dach 4-spadowy więzba dach drewniana</t>
  </si>
  <si>
    <t>murowane</t>
  </si>
  <si>
    <t>Lokal komunalny</t>
  </si>
  <si>
    <t>1 -  lokal komunalny</t>
  </si>
  <si>
    <t>przed rokiem 1945</t>
  </si>
  <si>
    <t>Chełchy nr. 3/5</t>
  </si>
  <si>
    <t>2-  lokal komunalny</t>
  </si>
  <si>
    <t>przed rok 1945</t>
  </si>
  <si>
    <t>Chełchy Nr. 3/4</t>
  </si>
  <si>
    <t>podasze</t>
  </si>
  <si>
    <t>pom. gosp.przyna   leżne do lokalu</t>
  </si>
  <si>
    <t>po roku 1945</t>
  </si>
  <si>
    <t>Chełchy Nr.3/5</t>
  </si>
  <si>
    <t>pomieszczenie gosp. Przynależne do lokalu</t>
  </si>
  <si>
    <t>pom.gosp.przyna    lezne do lokalu</t>
  </si>
  <si>
    <t>bud.gosp.po OSP</t>
  </si>
  <si>
    <t>przed 1945</t>
  </si>
  <si>
    <t>Chojniak 10/4</t>
  </si>
  <si>
    <t>Bud. Wspólnoty Miesz.</t>
  </si>
  <si>
    <t>Lokal mieszkalny</t>
  </si>
  <si>
    <t>piętro</t>
  </si>
  <si>
    <t>świetlica</t>
  </si>
  <si>
    <t>alarm, gaśnice proszkowe</t>
  </si>
  <si>
    <t>Kałęczyny Nr.10 A</t>
  </si>
  <si>
    <t>płaski, kryty papą</t>
  </si>
  <si>
    <t>płaski kryty papą</t>
  </si>
  <si>
    <t>szambo szczelne przy. do świetlicy</t>
  </si>
  <si>
    <t>Kałęczyny Nr. 10A</t>
  </si>
  <si>
    <t>Lega</t>
  </si>
  <si>
    <t>lokal- świetlica</t>
  </si>
  <si>
    <t>Mołdzie ul. Radosna 50/4</t>
  </si>
  <si>
    <t>murowany</t>
  </si>
  <si>
    <t>Bud.Komunalny w tym jest 10 lokali socjalnych</t>
  </si>
  <si>
    <t xml:space="preserve"> lokale socjalne:</t>
  </si>
  <si>
    <t>Rok 2009</t>
  </si>
  <si>
    <t>Mostołty Nr. 11</t>
  </si>
  <si>
    <t>dach strony dwuspadowy  lukarny okna dachowe</t>
  </si>
  <si>
    <t>463,50 pw uż33050</t>
  </si>
  <si>
    <t>lokal socjalny</t>
  </si>
  <si>
    <t>Mostołty nr. 11/1</t>
  </si>
  <si>
    <t>Mostołty Nr.11/2</t>
  </si>
  <si>
    <t>lokal socjalny-chroniony GOPS</t>
  </si>
  <si>
    <t>Mostołty Nr.11/3</t>
  </si>
  <si>
    <t>Mostołty Nr.11/4</t>
  </si>
  <si>
    <t>Mostołty Nr.11/5</t>
  </si>
  <si>
    <t>Mostołty Nr.11/6</t>
  </si>
  <si>
    <t>Mostołty Nr.11/7</t>
  </si>
  <si>
    <t>Mostołty Nr.11/8</t>
  </si>
  <si>
    <t>lokal przekazano dla GOPS w /m</t>
  </si>
  <si>
    <t>Mostołty Nr.11/9</t>
  </si>
  <si>
    <t>Mostołty Nr. 11/10</t>
  </si>
  <si>
    <t>24.8</t>
  </si>
  <si>
    <t>lokal -świetlica+ zbiornik szczelny</t>
  </si>
  <si>
    <t>Rok 2009,2015</t>
  </si>
  <si>
    <t>gaśnica proszkowa,karta monitoringu</t>
  </si>
  <si>
    <t>Mostoły Nr. 11/11</t>
  </si>
  <si>
    <t>mur.z cegł</t>
  </si>
  <si>
    <t>bud.gosp.był.szalet</t>
  </si>
  <si>
    <t xml:space="preserve">Mostoły Nr. 11 </t>
  </si>
  <si>
    <t>dwuspadowy</t>
  </si>
  <si>
    <t>nie dotyczy</t>
  </si>
  <si>
    <t>drewniana</t>
  </si>
  <si>
    <t>270m</t>
  </si>
  <si>
    <t>szambo komunalne</t>
  </si>
  <si>
    <t>zbiornik na ścieki + drugie szambo do świetlicy</t>
  </si>
  <si>
    <t>po 2011</t>
  </si>
  <si>
    <t>Mostoły Nr.11</t>
  </si>
  <si>
    <t>Świetlica</t>
  </si>
  <si>
    <t>po kap.rem.2011</t>
  </si>
  <si>
    <t xml:space="preserve">Mrozy Wielkie 23A </t>
  </si>
  <si>
    <t>mur.beton-kom ceg.ociep.styrop</t>
  </si>
  <si>
    <t>brak wentylacji</t>
  </si>
  <si>
    <t>386,00m</t>
  </si>
  <si>
    <t>Budynek Wspól. Mieszk.</t>
  </si>
  <si>
    <t>lokal nr.1</t>
  </si>
  <si>
    <t>Nowa Wieś Ełcka ul. Małeckich 4/1</t>
  </si>
  <si>
    <t>woda</t>
  </si>
  <si>
    <t>lokal Nr.2</t>
  </si>
  <si>
    <t>Nowa Wieś Ełcka ul. Małeckich  4/2</t>
  </si>
  <si>
    <t>lokal Nr. 3</t>
  </si>
  <si>
    <t>Nowa Wieś Ełcka ul. Małeckich 4/4</t>
  </si>
  <si>
    <t>lokal Nr.4</t>
  </si>
  <si>
    <t>Nowa Wieś Ełcka ul. Małechich 4/5</t>
  </si>
  <si>
    <t>lokal Nr.5</t>
  </si>
  <si>
    <t>Nowa Wieś Ełcka ul. Małec kich 4/7</t>
  </si>
  <si>
    <t>Budynek. Wspólnoty Mieszkaniowej</t>
  </si>
  <si>
    <t xml:space="preserve"> 2 lokale komunalne- użytkowe, szambo</t>
  </si>
  <si>
    <t>Nowa Wieś Ełcka ul. Kościuszki Nr. 6</t>
  </si>
  <si>
    <t>dach dwuspadowy</t>
  </si>
  <si>
    <t>wod-kan</t>
  </si>
  <si>
    <t>ogrzewanie lokalne</t>
  </si>
  <si>
    <t>Śmietnik przynal. do bud. Wspólnoty</t>
  </si>
  <si>
    <t>śmietnik</t>
  </si>
  <si>
    <t>Nowa Wieś Ełcka ul. Kościuszki Nr 6</t>
  </si>
  <si>
    <t>Bud. Wspólnoty Mieszk. Gospodarczy</t>
  </si>
  <si>
    <t>część przyn. do lokalu</t>
  </si>
  <si>
    <t>Remiza OSP</t>
  </si>
  <si>
    <t>Nowa Wieś Ełcka ul. EŁcka 18</t>
  </si>
  <si>
    <t>murow-tynkowy   cienkowarstwowy</t>
  </si>
  <si>
    <t>żelbetowy</t>
  </si>
  <si>
    <t>płaski jednospadowy</t>
  </si>
  <si>
    <t>dobry</t>
  </si>
  <si>
    <t>Świetlica + kaplica+ szambo</t>
  </si>
  <si>
    <t>gaśnica proszkowa,karta do monitoringu</t>
  </si>
  <si>
    <t>Regiel Nr. 12</t>
  </si>
  <si>
    <t>mur.cegł-pełna</t>
  </si>
  <si>
    <t>parter+ poddasze</t>
  </si>
  <si>
    <t>tak ale nie  użyt.zas.pia</t>
  </si>
  <si>
    <t>Bud..Wspólnoty Mieszk.</t>
  </si>
  <si>
    <t>lokal komunalny  /kaplica/</t>
  </si>
  <si>
    <t>Regielnica Nr.1/8</t>
  </si>
  <si>
    <t>podpiwnicz</t>
  </si>
  <si>
    <t>Urzą:hydrofornia i przepom  przek.w Zarząd WOD-KAN</t>
  </si>
  <si>
    <t>urządzenia sanitarna</t>
  </si>
  <si>
    <t xml:space="preserve">Regielnica    </t>
  </si>
  <si>
    <t>Bud. Wspólnoty Mieszk.</t>
  </si>
  <si>
    <t>lokal komunalny/ centr. telefoniczna</t>
  </si>
  <si>
    <t>Rożyńsk Nr.45</t>
  </si>
  <si>
    <t>poszkolny uż.publicznej</t>
  </si>
  <si>
    <t>Rożyńsk Nr.17</t>
  </si>
  <si>
    <t>murowany cegła pełna</t>
  </si>
  <si>
    <t>255(pow. Zab)</t>
  </si>
  <si>
    <t>gospod.oraz dodatk  upsaż. tj.studnia ogrodzenie naw.dr.</t>
  </si>
  <si>
    <t>ceg.peł.czę.ścia.wyl.zmie.beto.ścia.szczyt.kol.dr</t>
  </si>
  <si>
    <t>dach stromy dwuspadowy</t>
  </si>
  <si>
    <t>154 (pow. Zab.)</t>
  </si>
  <si>
    <t>Rożyńsk Nr.9A</t>
  </si>
  <si>
    <t>ceg.peł.czę.ś dr</t>
  </si>
  <si>
    <t>budynek Wspólnoty Mieszk.</t>
  </si>
  <si>
    <t>Rymki Nr.8/1</t>
  </si>
  <si>
    <t>pomiesz. Gospodarcze</t>
  </si>
  <si>
    <t>Rymki Nr 8/1</t>
  </si>
  <si>
    <t>kanień ciosa.z węgarkami z ceg</t>
  </si>
  <si>
    <t xml:space="preserve">drewniany </t>
  </si>
  <si>
    <t xml:space="preserve">brak   </t>
  </si>
  <si>
    <t xml:space="preserve">brak </t>
  </si>
  <si>
    <t xml:space="preserve">świetlica    </t>
  </si>
  <si>
    <t>2009 rok</t>
  </si>
  <si>
    <t>gaśnica proszkowa,karta do monitoringu, alarm</t>
  </si>
  <si>
    <t>Siedliska Nr. 25 A</t>
  </si>
  <si>
    <t>dach dwuspadowy więzba drewniana</t>
  </si>
  <si>
    <t>par+poddasze użytkowe</t>
  </si>
  <si>
    <t>zbiornik na ścieki</t>
  </si>
  <si>
    <t>Siedliska Nr.25A</t>
  </si>
  <si>
    <t>Budynek Wspólnoty</t>
  </si>
  <si>
    <t>2 -lokal komunalny</t>
  </si>
  <si>
    <t>Straduny ul. M.Kajki 9/7</t>
  </si>
  <si>
    <t>3- lokal komunalny</t>
  </si>
  <si>
    <t>Straduny ul.M,Kajki 9/9</t>
  </si>
  <si>
    <t>Budynki Własnością Wspólnoty</t>
  </si>
  <si>
    <t>4 pom.gospo przy.do lokali</t>
  </si>
  <si>
    <t>Straduny ul. M. Kajki 9</t>
  </si>
  <si>
    <t>1-pom.gosp. przyn. do lokalu</t>
  </si>
  <si>
    <t>Straduny ul.M.Kajki 9/6</t>
  </si>
  <si>
    <t xml:space="preserve">2-pom.gosp.przn. do lokalu </t>
  </si>
  <si>
    <t xml:space="preserve">Straduny ul.M.Kajki 9/7 </t>
  </si>
  <si>
    <t>3-pom.gosp.przy.do lokalu</t>
  </si>
  <si>
    <t>Straduny ul. M.Kaji 9/7</t>
  </si>
  <si>
    <t>4-pom.gosp.przy.do lokalu</t>
  </si>
  <si>
    <t>Straduny ul.M.Kajki 9/9</t>
  </si>
  <si>
    <t>Budynek Własnością Wspólnoty</t>
  </si>
  <si>
    <t xml:space="preserve"> 2 lokale użytkowe komunalne</t>
  </si>
  <si>
    <t>Społdzielnia Mieszk. w Stradunach ul Nadrz.17</t>
  </si>
  <si>
    <t>garaż przynależny do lokalu</t>
  </si>
  <si>
    <t>Spółdzielnia Miesz. w  Stradunach ul. Nadrz 17</t>
  </si>
  <si>
    <t>OSP</t>
  </si>
  <si>
    <t>Straduny ul. Mickiewicz 4</t>
  </si>
  <si>
    <t>stromy 2-spad. i 4-spadowy</t>
  </si>
  <si>
    <t>parter+wieża</t>
  </si>
  <si>
    <t>lokal komualny  -użytkowy</t>
  </si>
  <si>
    <t>dach stromt 2 - spadowy</t>
  </si>
  <si>
    <t xml:space="preserve"> komunalny</t>
  </si>
  <si>
    <t>Woszczele ul. Zielona 7</t>
  </si>
  <si>
    <t>dach 2-spadowy więzba drewniana</t>
  </si>
  <si>
    <t xml:space="preserve"> punkt przedszkolny</t>
  </si>
  <si>
    <t>monitoring</t>
  </si>
  <si>
    <t>Woszczele u. Zielona Nr.7.</t>
  </si>
  <si>
    <t>Budynek gospodarczy</t>
  </si>
  <si>
    <t>pomieszcz. gosp. do lokalu Nr.1, szambo</t>
  </si>
  <si>
    <t>Woszczele ul.Zielona Nr.7/1</t>
  </si>
  <si>
    <t>remiza OSP</t>
  </si>
  <si>
    <t>Woszczele ul.Zielona 9B</t>
  </si>
  <si>
    <t>płaski 1-spadowy</t>
  </si>
  <si>
    <t>świetlica wiejska</t>
  </si>
  <si>
    <t>2014 rok</t>
  </si>
  <si>
    <t>Woszczele ul. Dębowa 4</t>
  </si>
  <si>
    <t>bloczek betonowy,cegła silka,</t>
  </si>
  <si>
    <t>płytu żerańskie,</t>
  </si>
  <si>
    <t>drewniany o konstrukcji platwiowo-kleszczowej</t>
  </si>
  <si>
    <t xml:space="preserve">    2014 rok</t>
  </si>
  <si>
    <t>Lega Nr. 5A</t>
  </si>
  <si>
    <t>bloczki betonowe, pustak,bloczki sylikatowe</t>
  </si>
  <si>
    <t>269,40 m</t>
  </si>
  <si>
    <t>1 zbiornik szamba</t>
  </si>
  <si>
    <t>Regielnica</t>
  </si>
  <si>
    <t>Bartosze</t>
  </si>
  <si>
    <t>budynek oczyszczalni</t>
  </si>
  <si>
    <t>Chełchy-Lega</t>
  </si>
  <si>
    <t>budynek gospodarczy</t>
  </si>
  <si>
    <t>Nowa Wieś Ełcka</t>
  </si>
  <si>
    <t>lokal gospodarczy</t>
  </si>
  <si>
    <t>Straduny, ul. Nadrzeczna 17</t>
  </si>
  <si>
    <t>remiza+lokal użytkowy</t>
  </si>
  <si>
    <t>Chełchy 28A, Chełchy 6(lok.użyt. OSP)</t>
  </si>
  <si>
    <t>Sędki /Lega/</t>
  </si>
  <si>
    <t>Hydrofornia Wityny</t>
  </si>
  <si>
    <t>Wityny</t>
  </si>
  <si>
    <t xml:space="preserve">Zbiornik na ścieki </t>
  </si>
  <si>
    <t>Buniaki</t>
  </si>
  <si>
    <t>Stacja uzdatniania wody</t>
  </si>
  <si>
    <t>Oracze/ Wityny</t>
  </si>
  <si>
    <t>Przystanek autobusowy</t>
  </si>
  <si>
    <t>Siedliska</t>
  </si>
  <si>
    <t>Wiata stadionowa podwójna w Stradunach</t>
  </si>
  <si>
    <t>Straduny</t>
  </si>
  <si>
    <t>ogrodzenie</t>
  </si>
  <si>
    <t xml:space="preserve">Siedliska </t>
  </si>
  <si>
    <t xml:space="preserve">Nowa Wieś Ełcka </t>
  </si>
  <si>
    <t>Talusy</t>
  </si>
  <si>
    <t>Guzki</t>
  </si>
  <si>
    <t>Mołdzie</t>
  </si>
  <si>
    <t xml:space="preserve">Lepaki Małe </t>
  </si>
  <si>
    <t>wiata przystankowa</t>
  </si>
  <si>
    <t>Nowa Wieś Ełcka, ul. Szosa Bajtkowska</t>
  </si>
  <si>
    <t>Bajtkowo</t>
  </si>
  <si>
    <t>Mostołty</t>
  </si>
  <si>
    <t>Bajtkowo 11</t>
  </si>
  <si>
    <t>altana drewniana wraz z meblami 2 stoły + 4 ławy</t>
  </si>
  <si>
    <t>księgowa brutto</t>
  </si>
  <si>
    <t xml:space="preserve">Rękusy </t>
  </si>
  <si>
    <t>Kałęczyny</t>
  </si>
  <si>
    <t>ogordzenie</t>
  </si>
  <si>
    <t>Chełchy</t>
  </si>
  <si>
    <t>Sordachy</t>
  </si>
  <si>
    <t>piłkochwyt</t>
  </si>
  <si>
    <t>Ruska Wieś</t>
  </si>
  <si>
    <t>Przytuły</t>
  </si>
  <si>
    <t xml:space="preserve">domek holenderski </t>
  </si>
  <si>
    <t>obręb Straduny miejscowość Chojniak budynek na dz. 283/32</t>
  </si>
  <si>
    <t>techn. Tradycyjna bloczki z gazobetonu i cegła wapienno- piaskowa</t>
  </si>
  <si>
    <t>blacha falista</t>
  </si>
  <si>
    <t>wod.kan- tak</t>
  </si>
  <si>
    <t>63,03 + 17,45 (przybudówka)</t>
  </si>
  <si>
    <t>lok. Nr 9</t>
  </si>
  <si>
    <t>Nowa Wieś Ełcka, ul. Małeckich 4/9</t>
  </si>
  <si>
    <t xml:space="preserve">Sędki </t>
  </si>
  <si>
    <t>Krokocie</t>
  </si>
  <si>
    <t>Malinówka</t>
  </si>
  <si>
    <t>Tracze</t>
  </si>
  <si>
    <t>Regiel, Mącze, Przytuły</t>
  </si>
  <si>
    <t>Woszczele</t>
  </si>
  <si>
    <t>Szarejki</t>
  </si>
  <si>
    <t>Judziki</t>
  </si>
  <si>
    <t>Miluki</t>
  </si>
  <si>
    <t>Rymki</t>
  </si>
  <si>
    <t>Chruściele</t>
  </si>
  <si>
    <t>Sędki</t>
  </si>
  <si>
    <t>Zdunki</t>
  </si>
  <si>
    <t>Chojniak</t>
  </si>
  <si>
    <t>Oracze</t>
  </si>
  <si>
    <t>Giże</t>
  </si>
  <si>
    <t>Białojany</t>
  </si>
  <si>
    <t>Przykopka</t>
  </si>
  <si>
    <t xml:space="preserve">Szeligi </t>
  </si>
  <si>
    <t>Zalesie</t>
  </si>
  <si>
    <t>Płociczno</t>
  </si>
  <si>
    <t>Piaski</t>
  </si>
  <si>
    <t>Regiel</t>
  </si>
  <si>
    <t>Bobry</t>
  </si>
  <si>
    <t>Chrzanowo</t>
  </si>
  <si>
    <t>Kałeczyny</t>
  </si>
  <si>
    <t>Koziki</t>
  </si>
  <si>
    <t>Rostki Bajtkowski</t>
  </si>
  <si>
    <t>Rożyńsk</t>
  </si>
  <si>
    <t>Sajzy</t>
  </si>
  <si>
    <t>Suczki</t>
  </si>
  <si>
    <t>Janisze</t>
  </si>
  <si>
    <t>Karbowskie</t>
  </si>
  <si>
    <t>Konieczki</t>
  </si>
  <si>
    <t>Maleczewo</t>
  </si>
  <si>
    <t>Mąki</t>
  </si>
  <si>
    <t>wiata drewniana</t>
  </si>
  <si>
    <t>wiata kryta drewniana</t>
  </si>
  <si>
    <t>Oracze/Wityny</t>
  </si>
  <si>
    <t>zadaszenie sceny na plaży</t>
  </si>
  <si>
    <t>Drewutnia</t>
  </si>
  <si>
    <t>garaż blaszany</t>
  </si>
  <si>
    <t>Mrozy Wielkie</t>
  </si>
  <si>
    <t>Nowa Wieś Ełcka Szosa Bajtkowska</t>
  </si>
  <si>
    <t>Szosa Bajtkowska</t>
  </si>
  <si>
    <t>Mącze</t>
  </si>
  <si>
    <t>Mostołty-Tracze</t>
  </si>
  <si>
    <t xml:space="preserve">Mostołty </t>
  </si>
  <si>
    <t>Oracze-Wityny</t>
  </si>
  <si>
    <t>ogrodzeie</t>
  </si>
  <si>
    <t>zbiornik poddziemny</t>
  </si>
  <si>
    <t>zbiornik na wodę</t>
  </si>
  <si>
    <t>hydrofornia</t>
  </si>
  <si>
    <t>monitoring wizyjny HikVision</t>
  </si>
  <si>
    <t>budynek szkolny</t>
  </si>
  <si>
    <t>cele edukacyjne</t>
  </si>
  <si>
    <t>Gaśnice: GP 2X – 2 szt., GP 4X – 1 szt., GP 12X – 1 szt., GSE 2X – 2 szt.                                Kraty na oknach: sala komputerowa (dół), sekretariat (dół), gabinet dyrektora (dół) , sala komputerowa (góra)</t>
  </si>
  <si>
    <t>Mrozy Wielkie 12   19-300 Ełk</t>
  </si>
  <si>
    <t>Z cegły pełnej</t>
  </si>
  <si>
    <t>Nad piwnicą strop Kleina, pozostałe drewniane</t>
  </si>
  <si>
    <t>Dach mamsardowy kryty dachówką</t>
  </si>
  <si>
    <t>70 m</t>
  </si>
  <si>
    <t>rozbudowa w 2009 r-szatnie, ogrzewanie podłogowe, remont gabinetu - 135203,45 zł,  Adaptavcja pomieszczeń mieszkalnych na cele dydaktyczne (ok. 20 tys. zł)</t>
  </si>
  <si>
    <t>625 m²</t>
  </si>
  <si>
    <t xml:space="preserve">cele gospodarcze </t>
  </si>
  <si>
    <t>wjazd podwórzowy</t>
  </si>
  <si>
    <t>NIE DOTYCZY</t>
  </si>
  <si>
    <t>studnia</t>
  </si>
  <si>
    <t>chodnik z kostki brukowej Polbruk</t>
  </si>
  <si>
    <t>kotłownia</t>
  </si>
  <si>
    <t>ulepszenie w 2009 r. na kwotę 7950 zł -pompa i zawory</t>
  </si>
  <si>
    <t>Kopiarka Konica Minolta Bizhub 215 Śt.Gr. VIII</t>
  </si>
  <si>
    <t>Projektor Benq MX505</t>
  </si>
  <si>
    <t>Projektor</t>
  </si>
  <si>
    <t>RUTER</t>
  </si>
  <si>
    <t>KLIMATYZATOR</t>
  </si>
  <si>
    <t>OKABLOWANIE STRUKTURALNE</t>
  </si>
  <si>
    <t>EKRAN DOTYKOWY</t>
  </si>
  <si>
    <t>SERWER</t>
  </si>
  <si>
    <t>DRUKARKA</t>
  </si>
  <si>
    <t>URZĄDZENIE WIELOFUNKCYJNE</t>
  </si>
  <si>
    <t xml:space="preserve">TABLICA INTERAKTYWNA </t>
  </si>
  <si>
    <t>PROJEKTOR</t>
  </si>
  <si>
    <t>WIZUALIZER</t>
  </si>
  <si>
    <t>URZĄDZENIA SIECIOWE</t>
  </si>
  <si>
    <t>ROUTER SZT. 2</t>
  </si>
  <si>
    <t>ZASILACZ</t>
  </si>
  <si>
    <t>Mobilna tablica interaktywna GoMaxx Scola</t>
  </si>
  <si>
    <t>Mobilna tablica interaktywna</t>
  </si>
  <si>
    <t>Notebook Lenowo IdeaPad G50-30</t>
  </si>
  <si>
    <t xml:space="preserve">kolumna GŁOS AKTYWNA RBW-152 15'' BLOW </t>
  </si>
  <si>
    <t>LAPTOP SZT. 14</t>
  </si>
  <si>
    <t>LAPTOP SZT. 5</t>
  </si>
  <si>
    <t>KAMERA</t>
  </si>
  <si>
    <t>KONTROLER SZT.5</t>
  </si>
  <si>
    <t>PUNKTY DOSTĘPOWE SZT. 2</t>
  </si>
  <si>
    <t>APARAT FOTOGRAFICZNY</t>
  </si>
  <si>
    <t>Kocioł grzewczy SEG BIO 75 GOLD LEWY, Typ pieca: GB-755ZL; Numer  fabryczny: 21644</t>
  </si>
  <si>
    <t xml:space="preserve">Mrozy Wielkie 12, 19-300 Ełk </t>
  </si>
  <si>
    <t>001164353</t>
  </si>
  <si>
    <t>budynek dydaktyczny z salą gimnazstyczną</t>
  </si>
  <si>
    <t>przedwoj., dobudowa 2001, rozbudowa 2014, wymiana oświetlenia 2016</t>
  </si>
  <si>
    <t>Nowa Wieś Elcka Ełcka 18</t>
  </si>
  <si>
    <t>cegła, dziurawka</t>
  </si>
  <si>
    <t>drewniane, żelbeton</t>
  </si>
  <si>
    <t>dachówka,blachodachówka</t>
  </si>
  <si>
    <t>ok. 70 m od rzeki</t>
  </si>
  <si>
    <t>budynek z salą gimnastyczną z 2001 r., w 2005 r. odtworzenie części obiektu po pożarze o 279195,60 zł, rozbudowa części przedszkolnej wraz z infrastrukturą w 2014 r. - 438145,36 zł. modernizacja schodów, podjazdu, elewacji i kominów oraz likwidacja barier dla niepełnosprawnych w 2017r. 71.260,36zł</t>
  </si>
  <si>
    <t>dobre,bardzo dobre</t>
  </si>
  <si>
    <t>dobra,bardzo dobra</t>
  </si>
  <si>
    <t>bardzo dobry</t>
  </si>
  <si>
    <t>bardzo dobra,dobra</t>
  </si>
  <si>
    <t xml:space="preserve">1 w nowym, 2 w starym </t>
  </si>
  <si>
    <t>Kompleks sportowy "Moje boisko Orlik" 2012</t>
  </si>
  <si>
    <t>2009, wymiana ogrodzenia 2016</t>
  </si>
  <si>
    <t>Nowa Wieś Ełcka  Ełcka 18</t>
  </si>
  <si>
    <t>nie występuje</t>
  </si>
  <si>
    <t>nie wystepuje</t>
  </si>
  <si>
    <t>bardzo dobra</t>
  </si>
  <si>
    <t>5635m2</t>
  </si>
  <si>
    <t>budynek szkoły</t>
  </si>
  <si>
    <t>2 drzwi metalowe, 4 zamki</t>
  </si>
  <si>
    <t>Nowa Wieś Ełcka, ul. Lipowa 5</t>
  </si>
  <si>
    <t>cegła</t>
  </si>
  <si>
    <t>blachą kryty</t>
  </si>
  <si>
    <t>remont elewacji budynku w 2014 r. na kwotę 37214,76 zł; remont pomieszczeń w 2015 r. na kwotę 47006,91 zł</t>
  </si>
  <si>
    <t>dostateczny</t>
  </si>
  <si>
    <t>zły</t>
  </si>
  <si>
    <t>kotłownia CO gaz</t>
  </si>
  <si>
    <t>1 drzwi, 2 zamki</t>
  </si>
  <si>
    <t>pustak</t>
  </si>
  <si>
    <t>drewno</t>
  </si>
  <si>
    <t>Kopiarka cyfrowa CANON iR2520 A3</t>
  </si>
  <si>
    <t xml:space="preserve">Zestaw komputerowy </t>
  </si>
  <si>
    <t xml:space="preserve">Chłodziarka na próbki   </t>
  </si>
  <si>
    <t>Kopiarka cyfrowa CANON Ir2520 A3</t>
  </si>
  <si>
    <t xml:space="preserve">Pralka BEKO </t>
  </si>
  <si>
    <t xml:space="preserve">Komputer  NET POINT       </t>
  </si>
  <si>
    <t>TABLICA INTERAKTYWNA MENTOR Z PROJEKTOREM CANON 2SZT.</t>
  </si>
  <si>
    <t>PROJEKTOR SZT. 2</t>
  </si>
  <si>
    <t>CHŁODZIARKA</t>
  </si>
  <si>
    <t>Projektor EPSON EB-SO3 3LCD</t>
  </si>
  <si>
    <t xml:space="preserve">Laptop Lenovo G50-70   </t>
  </si>
  <si>
    <t>Tablica interaktywna QOMO QWB200-EM-DP 88",</t>
  </si>
  <si>
    <t xml:space="preserve">Tablica interaktywna QOMO QWB200-EM-DP 88"   </t>
  </si>
  <si>
    <t xml:space="preserve">Projektor BenQ MS527 DLP SVGA 3300 ANSI 13000 : 1    </t>
  </si>
  <si>
    <t>LAPTOP SZT. 17</t>
  </si>
  <si>
    <t>LAPTOP SZT. 9</t>
  </si>
  <si>
    <t>APARAT FOTOGRAFICZNY SZT. 2</t>
  </si>
  <si>
    <t>RADIOODTWARZACZ</t>
  </si>
  <si>
    <t>szkoła</t>
  </si>
  <si>
    <t>gaśnice proszkowe - 5szt, hydranty wewnętrzne z wężem płasko składanym - 4 sztuki, kraty na oknach (w piwnicy, szatnie, sale lekcyjne), jedne drzwi do budynku, 2 zamki Gerda, urządzenie dźwiękowe monitorujace caly obiekt szkolny nadzorujace przez część doby przez agencje ochrony</t>
  </si>
  <si>
    <t>Rękusy 17, Elk</t>
  </si>
  <si>
    <t>Budynek murowany z materiałów ceramicznych.</t>
  </si>
  <si>
    <t>Stropy prefabrykowane żerańskie bez widocznych ugięć i spękań.</t>
  </si>
  <si>
    <t>Dach stromy dwuspadowy - więźba dachowa drewniana( w stanie technicznym dostatecznym). Dach pokryty blachodachówką.Pokrycie dachu równe i szczelne. Obróbki dachu kompletne, spadkli prawidłowe.</t>
  </si>
  <si>
    <t>Jezioro Sunowo- odległośc od budynku szkoły ok.8 km</t>
  </si>
  <si>
    <t xml:space="preserve">modernizacja 23/07/14 -adaptacja składu opału na salę do ćwiczeń gimnastycznych  w budynku szkoły 34132,98 zł, remont- izolacja fundamentów 23/07/14 r. - 20250,97 zł </t>
  </si>
  <si>
    <t>4(parter, I piętro, II pietro, piwnica)</t>
  </si>
  <si>
    <t>nawierzchnia drogi</t>
  </si>
  <si>
    <t>brama wjazdowa - kłódka, 1 bramka - zamek, 2 bramki - kłódki</t>
  </si>
  <si>
    <t>chodnik</t>
  </si>
  <si>
    <t>Drukarka HP Color Laser Jet Pro 300 M351a</t>
  </si>
  <si>
    <t>PLATFORMA SCHODOWA</t>
  </si>
  <si>
    <t>TABLICA INTERAKTYWNA SZT.3</t>
  </si>
  <si>
    <t>PROJEKTOR SZT.2</t>
  </si>
  <si>
    <t xml:space="preserve">LAPTOP Lenovo G50-80 (80E502DXPB) </t>
  </si>
  <si>
    <t>LAPTOP SZT. 12</t>
  </si>
  <si>
    <t>Szkoła Podstawowa w Woszczelach</t>
  </si>
  <si>
    <t>848-17-65-736</t>
  </si>
  <si>
    <t>519456741</t>
  </si>
  <si>
    <t>Budynek szkolny w Woszczelach</t>
  </si>
  <si>
    <t>gaśnice proszkowe -6szt.hydranty 3szt.czujki i urządzenia alarmowe.Dozór agnecji ochrony(część doby)</t>
  </si>
  <si>
    <t>Woszczele, ul. Szkolna 4</t>
  </si>
  <si>
    <t>cegła, pustak</t>
  </si>
  <si>
    <t>płyta żelbetonowa</t>
  </si>
  <si>
    <t>drewno, blachodachówka</t>
  </si>
  <si>
    <t>200 m</t>
  </si>
  <si>
    <t>2017- ulepszenie, dostosowanie  pomieszczeń i ciągów komunikacyjnych do osób niepełnosprawnych</t>
  </si>
  <si>
    <t>nie ma</t>
  </si>
  <si>
    <t>Nawierzchnia drogowa</t>
  </si>
  <si>
    <t xml:space="preserve">ogrodzenie </t>
  </si>
  <si>
    <t>2013 - modernizacja ohrodzenia i bramy wjazdowej</t>
  </si>
  <si>
    <t>przyłącza wodne</t>
  </si>
  <si>
    <t>kanalizacja zewnętrzna</t>
  </si>
  <si>
    <t>linia kablowa</t>
  </si>
  <si>
    <t>boisko szkolne</t>
  </si>
  <si>
    <t>6. Szkoła Podstawowa w Woszczelach</t>
  </si>
  <si>
    <t>tablica interaktywna TRACE LEWA</t>
  </si>
  <si>
    <t>projektor EPSON EB-520</t>
  </si>
  <si>
    <t>komputer do biblioteki  OPTINEX</t>
  </si>
  <si>
    <t>PROJEKTOR VIVITEK</t>
  </si>
  <si>
    <t>MONITOR INTERAKTYWNY</t>
  </si>
  <si>
    <t>TABLICA INTERAKTYWNA</t>
  </si>
  <si>
    <t>laptop Lenovo G50-30</t>
  </si>
  <si>
    <t>MOBILNY ZESTAW KOLUMNA Z MIKROFONEM</t>
  </si>
  <si>
    <t>Szkoła Podstawowa w Chełchach</t>
  </si>
  <si>
    <t>848-176-64-86</t>
  </si>
  <si>
    <t>001154975</t>
  </si>
  <si>
    <t>7. Szkoła Podstawowa w Chełchach</t>
  </si>
  <si>
    <t xml:space="preserve">szkoła </t>
  </si>
  <si>
    <t>Chełchy 26, Ełk</t>
  </si>
  <si>
    <t>1910/98</t>
  </si>
  <si>
    <t>w 2009 r .ocieplenie  ścian,  wyprawa elewacyjna, płotki przeciwśniegowe, wymiana parapetów i rur spustowych 24160,88 zł</t>
  </si>
  <si>
    <t xml:space="preserve">magazyn </t>
  </si>
  <si>
    <t>w 2009 r ., wymiana pokrycia dachowego blachodachówką, wymiana rynien, częściopwa wymian krokwii i deskowania dachu 39838,84 zł</t>
  </si>
  <si>
    <t>kanalizacja sanitarna</t>
  </si>
  <si>
    <t>PATELNIA ELEKTRYCZNA</t>
  </si>
  <si>
    <t>TABLICA INTERAKTYWNA MYBOARD SILVER (3SZT.)</t>
  </si>
  <si>
    <t>PROJEKTOR INFOCUS SP1080 (2SZT.)</t>
  </si>
  <si>
    <t>LAPTOP G50-70 i5-4210U 4GB</t>
  </si>
  <si>
    <t>Hydranty 8 szt,gaśnice proszkowe 12 szt, drzwi wejściowe 6 ( aluminiowe oszklone), 12 zamków ( łucznik cyfrowy), całodobowy dozór agencji ochrony (sygnalizacja dźwiękowa i powiadamianie agencji ochrony)</t>
  </si>
  <si>
    <t>Straduny, ul. Kościuszki 40</t>
  </si>
  <si>
    <t>pustak, płyta żerańska, bloczki betonowe, pustaki</t>
  </si>
  <si>
    <t>płyty stropowe, płyty kanałowe</t>
  </si>
  <si>
    <t>drewniana, blacho-dachówka</t>
  </si>
  <si>
    <t>400 metrów od rzeki</t>
  </si>
  <si>
    <t>dobudowa klatki schodowej 2010</t>
  </si>
  <si>
    <t>nie dotyczy-gaz butla</t>
  </si>
  <si>
    <t>hala sportowa</t>
  </si>
  <si>
    <t>Hydranty 4 szt,gaśnice proszkowe 5 szt, drzwi wejściowe 5 ( aluminiowe oszklone), 8 zamków ( łucznik cyfrowy), całodobowy dozór agencji ochrony (sygnalizacja dźwiękowa i powiadamianie agencji ochrony)</t>
  </si>
  <si>
    <t>cegła dziurawka</t>
  </si>
  <si>
    <t>metalowa, blacha</t>
  </si>
  <si>
    <t>modernizacja 2011wymiana okien</t>
  </si>
  <si>
    <t>ogrzewanie gazowe – gaz propan</t>
  </si>
  <si>
    <t>sieć wodociągowa</t>
  </si>
  <si>
    <t>oświetlenie terenu szkoły</t>
  </si>
  <si>
    <t>ogrodzenie szkoły</t>
  </si>
  <si>
    <t>sieć kablowo-energetyczna</t>
  </si>
  <si>
    <t>boisko sportowe</t>
  </si>
  <si>
    <t>Telewizor LG</t>
  </si>
  <si>
    <t>Kopiarka OLIVETTI dCOPIA 253 z osprzętem</t>
  </si>
  <si>
    <t>Komputer</t>
  </si>
  <si>
    <t>OBIERACZKA DO ZIEMNIAKÓW</t>
  </si>
  <si>
    <t>ZMYWARKA DO NACZYŃ</t>
  </si>
  <si>
    <t>chłodziarka</t>
  </si>
  <si>
    <t>TABLICA INTERAKTYWNA SZT. 3</t>
  </si>
  <si>
    <t xml:space="preserve">Mackie SRM350 V3 kolumna aktywna ( nagłaśniająca)  </t>
  </si>
  <si>
    <t>Projektor bebq MX505</t>
  </si>
  <si>
    <t>Lapotp Lenovo G50-30</t>
  </si>
  <si>
    <t>LAPTOP SZT. 10</t>
  </si>
  <si>
    <t>siedziba CK(parter, I p.) - lokal użytkowy</t>
  </si>
  <si>
    <t>działalność statutowa</t>
  </si>
  <si>
    <t>przedwoj.</t>
  </si>
  <si>
    <t>hydranty oraz gaśnice</t>
  </si>
  <si>
    <t>Straduny, ul. Kajki 10, lokal nr 3</t>
  </si>
  <si>
    <t xml:space="preserve">budynek biblioteki publicznej (parter+piętro) </t>
  </si>
  <si>
    <t>działalnośc statutowa placówek kultury</t>
  </si>
  <si>
    <t>gaśnice proszkowe 4 szt., kraty na wszystkich oknach (parter), drzwi wejściowe "Porta" +2 zamki "Gerda"</t>
  </si>
  <si>
    <t>Nowa Wieś Ełcka, ul. Małeckich 30</t>
  </si>
  <si>
    <t>cegła czerowna</t>
  </si>
  <si>
    <t>dachówka/konstrukcja drewniana</t>
  </si>
  <si>
    <t>500-700 m od rzeki</t>
  </si>
  <si>
    <t>bieżące remonty komina</t>
  </si>
  <si>
    <t>udział w budynku - lokal filii bibliotecznej (parter)</t>
  </si>
  <si>
    <t>działalnośc statutowa placówek kultury, mieszkania prywatne</t>
  </si>
  <si>
    <t xml:space="preserve">gaśnice proszkowe 2 szt., okratowane 3 okna, pozostale bez krat, drzwi do lokalu biblioteki antywłamaniowe + 2 zamki </t>
  </si>
  <si>
    <t>Straduny, ul.Kajki 10</t>
  </si>
  <si>
    <t>gaśnice proszkowe 4 szt., kraty na wszystkich oknach (parter), system monitoringu i alarmowy</t>
  </si>
  <si>
    <t>Laptop Toshiba Satellite Pro</t>
  </si>
  <si>
    <t>Monitor 18,5 LED</t>
  </si>
  <si>
    <t>Zasilacz awaryjny EVER</t>
  </si>
  <si>
    <t>Komputer DELL V390</t>
  </si>
  <si>
    <t>Monitor LCD 21,5"</t>
  </si>
  <si>
    <t>Zasilacz UPS APC Back</t>
  </si>
  <si>
    <t>Monitor Philips LED 23,6"</t>
  </si>
  <si>
    <t>Drukarka HP</t>
  </si>
  <si>
    <t>Drukarka HP LJ</t>
  </si>
  <si>
    <t>Komputer DELL VOSTRO</t>
  </si>
  <si>
    <t>Zasilacz UPS APC 700</t>
  </si>
  <si>
    <t>Urządzenie wielofunkcyjne HP Laser et</t>
  </si>
  <si>
    <t>Konica Minolta Bizhub224 - dzierźawa</t>
  </si>
  <si>
    <t>Zestaw komputerowy z oprogramowaniem (2szt.) DELL V390MT, PHILIPS 226V4LAB</t>
  </si>
  <si>
    <t>Zestaw komputerowy z oprogramowaniem (2szt.) DELL V3250SFF, PHILIPS 246V5LHAB</t>
  </si>
  <si>
    <t xml:space="preserve">Notebook ASUS Zenbook Flip UX360CA-C4072 m3-6Y30/8GB/SSD 512GB/Win 10 </t>
  </si>
  <si>
    <t>Niszczarka</t>
  </si>
  <si>
    <t>848-187-10-71</t>
  </si>
  <si>
    <t>368895598</t>
  </si>
  <si>
    <t>Zakład Usług Gminnych Gmina Ełk Sp. z o.o.</t>
  </si>
  <si>
    <t>przepływomierz elektromagnetyczny do ścieków</t>
  </si>
  <si>
    <t>12. Zakład Usług Gminnych Gmina Ełk Sp. z o.o.</t>
  </si>
  <si>
    <t>kamera do inspekcji</t>
  </si>
  <si>
    <t>zdalny monitoring przepompowni</t>
  </si>
  <si>
    <t>agregat prądotwórczy trójfazowy</t>
  </si>
  <si>
    <t>zestaw pompy MSV-80-14M</t>
  </si>
  <si>
    <t>agregat spawalniczy</t>
  </si>
  <si>
    <t>ul. Kościuszki 28A, 19-300 Ełk</t>
  </si>
  <si>
    <t>monitoring ppoż i alarm</t>
  </si>
  <si>
    <t>ul.Suwalska 84 (biurowiec)</t>
  </si>
  <si>
    <t>elektroniczny dozór</t>
  </si>
  <si>
    <t>ul.Suwalska 84 garaż i zaplecze</t>
  </si>
  <si>
    <t>teren ogrodzony</t>
  </si>
  <si>
    <t>2. Zakład Usług Gminnych Gmina Ełk Sp. z o.o.</t>
  </si>
  <si>
    <t>rodzaj wartości</t>
  </si>
  <si>
    <t>2. Gminny Ośrodek Pomocy Społecznej</t>
  </si>
  <si>
    <t>3. Centrum Usług Wspólnych Gminy Ełk</t>
  </si>
  <si>
    <t>4. Zakład Usług Gminnych Gmina Ełk Sp. z o.o.</t>
  </si>
  <si>
    <t>5. Szkoła Podstawowa w Woszczelach</t>
  </si>
  <si>
    <t>6. Szkoła Podstawowa w Chełchach</t>
  </si>
  <si>
    <t>7. Zespół Szkół Samorządowych w Stradunach</t>
  </si>
  <si>
    <t>8. Centrum Kultury Gminy Ełk</t>
  </si>
  <si>
    <t>9. Biblioteka Publiczna</t>
  </si>
  <si>
    <t>Tabela nr 3 - wykaz sprzętu elektronicznego w Gminie Ełk</t>
  </si>
  <si>
    <t>Tabela nr 5 - wykaz maszyn i urządzeń w Gminie Ełk</t>
  </si>
  <si>
    <t>848-10-04-517</t>
  </si>
  <si>
    <t>000531298</t>
  </si>
  <si>
    <t>PKD</t>
  </si>
  <si>
    <t>Liczba pracowników</t>
  </si>
  <si>
    <t>Liczba uczniów/ wychowanków</t>
  </si>
  <si>
    <t>1. Wykaz sprzętu elektronicznego stacjonarnego (do 5 lat) - rok 2015 i młodszy</t>
  </si>
  <si>
    <t>2. Wykaz sprzętu elektronicznego przenośnego (do 5 lat) - rok 2015 młodszy</t>
  </si>
  <si>
    <t>2. Wykaz monitoringu wizyjnego (do 5 lat) - rok 2015 młodszy</t>
  </si>
  <si>
    <t>2. Wykaz sprzętu elektronicznego przenośnego (do 5 lat) - rok 2015 i  młodszy</t>
  </si>
  <si>
    <t>Tabela nr 4 - informacja o majątku trwałym Gminy Ełk</t>
  </si>
  <si>
    <t xml:space="preserve"> ok. 300 m rzeka</t>
  </si>
  <si>
    <t>ok. 400 m jezioro</t>
  </si>
  <si>
    <t>ok. 500 m jezioro</t>
  </si>
  <si>
    <t>dach 2-spadowy</t>
  </si>
  <si>
    <t>ok. 600 m</t>
  </si>
  <si>
    <t>cegłapełna</t>
  </si>
  <si>
    <t>dach 2 - spadowy</t>
  </si>
  <si>
    <t xml:space="preserve">ok. 600 m </t>
  </si>
  <si>
    <t>dach 2 - spadowy, dachówka ?</t>
  </si>
  <si>
    <t>dach 2 spadowy, dachówka</t>
  </si>
  <si>
    <t>ok. 200 m rzeka</t>
  </si>
  <si>
    <t>płaski</t>
  </si>
  <si>
    <t>ok. 1,2 km jezioro</t>
  </si>
  <si>
    <t>dach 2 spadowy, blacha</t>
  </si>
  <si>
    <t>ok. 100 m rzeka</t>
  </si>
  <si>
    <t>ok. 1,3 km jezioro</t>
  </si>
  <si>
    <t>betonowy</t>
  </si>
  <si>
    <t>ok. 2,5 km jezioro</t>
  </si>
  <si>
    <t>Dach 2-spadowy więzba  dachowa drewniana, bllachodac</t>
  </si>
  <si>
    <t xml:space="preserve"> ok. 300 m </t>
  </si>
  <si>
    <t>dobre</t>
  </si>
  <si>
    <t xml:space="preserve"> ok. 1,3 km</t>
  </si>
  <si>
    <t xml:space="preserve"> ok. 1,3 km </t>
  </si>
  <si>
    <t>dach strony dwuspadowy o konstrukcji drewnianej  lukarny okna dachowe</t>
  </si>
  <si>
    <t xml:space="preserve">żelbetowe </t>
  </si>
  <si>
    <t xml:space="preserve"> ok.1,3 km</t>
  </si>
  <si>
    <t>cegła, murowany</t>
  </si>
  <si>
    <t xml:space="preserve"> ok. 100 m rzeka</t>
  </si>
  <si>
    <t xml:space="preserve"> ok.100 m rzeka</t>
  </si>
  <si>
    <t>wod-kan ogrzew  kom.gaz lokalne/dobre</t>
  </si>
  <si>
    <t>ok 100 m jezioro</t>
  </si>
  <si>
    <t xml:space="preserve"> ok. 400 m jezioro</t>
  </si>
  <si>
    <t>ok. 300 m jezioro</t>
  </si>
  <si>
    <t xml:space="preserve"> dobry</t>
  </si>
  <si>
    <t>wod-kanogrzew   lokalne na węgi/dobry</t>
  </si>
  <si>
    <t>ok 800  m jezioro</t>
  </si>
  <si>
    <t xml:space="preserve"> ok.300 m rzeka</t>
  </si>
  <si>
    <t>ok. 300 m rzeka</t>
  </si>
  <si>
    <t xml:space="preserve">gaśnica proszkowa,karta do monitoringu, </t>
  </si>
  <si>
    <t>Woszczele ul. Zielona 11</t>
  </si>
  <si>
    <t>ok 500 m jezioro</t>
  </si>
  <si>
    <t xml:space="preserve"> ok 500m jezioro</t>
  </si>
  <si>
    <t xml:space="preserve">  ok 500m jezioro</t>
  </si>
  <si>
    <t>gaśnica proszkowa, alarm</t>
  </si>
  <si>
    <t xml:space="preserve">  ok 350 m jezioro</t>
  </si>
  <si>
    <t xml:space="preserve"> ok. 100 m jezioro</t>
  </si>
  <si>
    <t>remiza + lokal użytkowy</t>
  </si>
  <si>
    <t>Hydrofornia</t>
  </si>
  <si>
    <t>Place zabaw szt. 31</t>
  </si>
  <si>
    <t>Place zabaw</t>
  </si>
  <si>
    <t xml:space="preserve">Bajtkowo, Chełchy, Ciernie – Niekrasy, Chojniak, Chruściele, Guzki, Kałęczyny, Krokocie, Lega, Lepaki Wielkie, Mołdzie, Mostołty, Nowa Wieś Ełcka, ul. Szosa Bajtkowska, Przykopka, Regiel, Regielnica, Rożyńsk (przy punkcie przedszkolnym),Rożyńsk (przy blokach), Ruska Wieś, Rymki,Siedliska, Straduny (ul. Kościuszki),Straduny (przy blokach), Wityny, Woszczele, ul. Dębowa, Płociczno,Nowa Wieś Ełcka, ul. Tadeusza Kościuszki, Nowa Wieś Ełcka (dz. nr  266/17, 57/1), Talusy,  Pistki, Małkinie
</t>
  </si>
  <si>
    <t>Zbiornik na ścieki</t>
  </si>
  <si>
    <t>Przystanek</t>
  </si>
  <si>
    <t>Wiata stadionowa podwójna</t>
  </si>
  <si>
    <t>budynek gosp.</t>
  </si>
  <si>
    <t>Altana drewniana</t>
  </si>
  <si>
    <t>Domek holenderski</t>
  </si>
  <si>
    <t xml:space="preserve">Wiata przystankowa </t>
  </si>
  <si>
    <t>siłownie zewnętrzne 20 szt</t>
  </si>
  <si>
    <t xml:space="preserve">Nowa Wieś Ełcka, ul. Tadeusza Kościuszki, Nowa Wieś Ełcka (przy szkole), Oracze, Rożyńsk, Krokocie
Piaski, Sędki, Regiel, Mrozy Wielkie 
Ruska Wieś, Kałęczyny, Woszczele 
Chełchy, Straduny, Szeligi, Siedliska 
Barany, Płociczno, Lega, Przykopka
</t>
  </si>
  <si>
    <t xml:space="preserve">zbiornik na ścieki </t>
  </si>
  <si>
    <t>Garaż blaszany</t>
  </si>
  <si>
    <t xml:space="preserve">Altana drewniana </t>
  </si>
  <si>
    <t>Altana drewniana na placu zabaw</t>
  </si>
  <si>
    <t>Ogrodzenie świetlicy</t>
  </si>
  <si>
    <t>Ogrodzenie świetlicy gminnej</t>
  </si>
  <si>
    <t>Bariery olsztyńskie</t>
  </si>
  <si>
    <t xml:space="preserve">Ruska Wieś </t>
  </si>
  <si>
    <t>Pistki</t>
  </si>
  <si>
    <t>ogrodzenie świetlicy</t>
  </si>
  <si>
    <t>antena aktywna ThomsonAnt1410</t>
  </si>
  <si>
    <t>2016</t>
  </si>
  <si>
    <t>aparat cyfrowy Panasonic DC-F77 wraz z osprzętem</t>
  </si>
  <si>
    <t>2018</t>
  </si>
  <si>
    <t>2017</t>
  </si>
  <si>
    <t>AP Dell SonicPoint N2 withPoEinjector</t>
  </si>
  <si>
    <t>2015</t>
  </si>
  <si>
    <t>czytnik HoneywellVoyager1250g</t>
  </si>
  <si>
    <t>czytnik kodów ZebraDS4800</t>
  </si>
  <si>
    <t>drukarka HPCLJProMFPM477F</t>
  </si>
  <si>
    <t>drukarka HPLJM201dw</t>
  </si>
  <si>
    <t>drukarka HPLJM605dn</t>
  </si>
  <si>
    <t>drukarka HPLJProM401dn</t>
  </si>
  <si>
    <t>drukarka HPLJProM402dn</t>
  </si>
  <si>
    <t>drukarka HPLJProM402dneWYBORY2018</t>
  </si>
  <si>
    <t>drukarka kodówZebraGK420T</t>
  </si>
  <si>
    <t>drukarka LexmarkMX317dn</t>
  </si>
  <si>
    <t>drukarka SamsungSL-M2875nd</t>
  </si>
  <si>
    <t>drukarka ZebraGK420T</t>
  </si>
  <si>
    <t xml:space="preserve">ekran elektryczny CELEXON Home Cinema </t>
  </si>
  <si>
    <t>ekran projekcyjny</t>
  </si>
  <si>
    <t>kolektor danych Argox PA-20BatchGun</t>
  </si>
  <si>
    <t>komputer AIODellOptiplex7450</t>
  </si>
  <si>
    <t>komputer DellOptiplex5050MT</t>
  </si>
  <si>
    <t>komputer  stacjonarny AIOLenovo510-22ISH</t>
  </si>
  <si>
    <t>komputer  stacjonarny DellOptiPlex3040MT</t>
  </si>
  <si>
    <t>komputer  stacjonarny DellOptiplex7450AIO</t>
  </si>
  <si>
    <t>komputer  stacjonarny DellV3900MT/i5-4460,</t>
  </si>
  <si>
    <t>komputer  stacjonarny DellVostro3250SFF</t>
  </si>
  <si>
    <t>komputer  stacjonarny DellVostro3267i5,</t>
  </si>
  <si>
    <t>komputer  stacjonarny IntelNUC5i5RYH</t>
  </si>
  <si>
    <t>komputer  stacjonarny LenovoA540/Eall-in-one</t>
  </si>
  <si>
    <t>komputer  stacjonarny LenovoThinkcentre</t>
  </si>
  <si>
    <t>komputer  stacjonarny MSIall-in-oneNTTBusinessWA800W</t>
  </si>
  <si>
    <t>komputer  stacjonarny serwerDell</t>
  </si>
  <si>
    <t>konsola+monitor WaveKVM19”</t>
  </si>
  <si>
    <t>Kserokopiarka Xerox AltalinkC8035</t>
  </si>
  <si>
    <t>macierzRACKtypuNASTS-453BU-4G</t>
  </si>
  <si>
    <t>mikrofon</t>
  </si>
  <si>
    <t>monitor ASUSVS229NA</t>
  </si>
  <si>
    <t>monitor DellP2717H27"</t>
  </si>
  <si>
    <t>monitor LG23MB35</t>
  </si>
  <si>
    <t>monitor LG23MB35PM-B</t>
  </si>
  <si>
    <t>monitor Philips240S4QMB</t>
  </si>
  <si>
    <t>monitor Philips243V5LHAB</t>
  </si>
  <si>
    <t>monitor Philips243VLHAB</t>
  </si>
  <si>
    <t>monitor SamsungUE32J550032"</t>
  </si>
  <si>
    <t>napędzewnętrzyDVDAsusZenDrive</t>
  </si>
  <si>
    <t>NAS QNAP TS-453U+4dyskiWDRED4TB</t>
  </si>
  <si>
    <t>niszczarka Alligator2200CCPlus</t>
  </si>
  <si>
    <t>projektor ACERH6518BDDLP</t>
  </si>
  <si>
    <t>projektor multimedialnyEpsonEB-X31</t>
  </si>
  <si>
    <t>przełącznik DellNetworkingN2024</t>
  </si>
  <si>
    <t>przełącznik D-LinkDKVM-4U</t>
  </si>
  <si>
    <t>SERWER DELLPowerEdgeR430H1</t>
  </si>
  <si>
    <t>SERWER DELLPowerEdgeR430H2</t>
  </si>
  <si>
    <t>serwer DellRACKPowerEdgeR540</t>
  </si>
  <si>
    <t>skaner EpsonWorkForceDS-60000N</t>
  </si>
  <si>
    <t>skaner Fujitsufi-7289</t>
  </si>
  <si>
    <t>skaner HPInc.ScanJetPro4500fn1</t>
  </si>
  <si>
    <t>skaner HPSJ300</t>
  </si>
  <si>
    <t>sprzęt nagłaśniającyMonacor</t>
  </si>
  <si>
    <t>telewizor LG49LJ515V</t>
  </si>
  <si>
    <t>telewizor LG65”65UJ6517LED100Hz</t>
  </si>
  <si>
    <t>Urządzenie sieciowe AccessPointDell</t>
  </si>
  <si>
    <t>UTM Dell SonicWallTZ500TotalSecure1YR</t>
  </si>
  <si>
    <t>zasilacz  awaryjny APC650VA</t>
  </si>
  <si>
    <t>zasilacz  awaryjny APCBackBX700U-FR</t>
  </si>
  <si>
    <t>zasilacz  awaryjny APCBack-UPS700</t>
  </si>
  <si>
    <t>zasilacz  awaryjny APC-BACK-UPS700</t>
  </si>
  <si>
    <t>zasilacz  awaryjny UPSAPCBack-UPS950VA</t>
  </si>
  <si>
    <t>zasilacz  awaryjny UPSAPCBX950U-GR</t>
  </si>
  <si>
    <t>zasilacz  awaryjny UPSEverSinlinePro3000+kaertaSNMP</t>
  </si>
  <si>
    <t xml:space="preserve">zasilacz  awaryjny UPS Ever Sinline RTXL3000 </t>
  </si>
  <si>
    <t>zasilacz UPSAPC950VA</t>
  </si>
  <si>
    <t>zasilacz UPSAPCCyberFort700VABE700G-P</t>
  </si>
  <si>
    <t>zasilacz UpsEverDuoII800</t>
  </si>
  <si>
    <t>zasilacz UPSEverDUOPRO1000</t>
  </si>
  <si>
    <t>zasilacz UPSGTPowerBoxLCD650VA</t>
  </si>
  <si>
    <t>komputer  przenośny HPProBook450G4</t>
  </si>
  <si>
    <t>komputer  przenośny laptopDellInspiron175770</t>
  </si>
  <si>
    <t>komputer  przenośny LenovoG1050-17PL33</t>
  </si>
  <si>
    <t>komputer  przenośny notebookDellInspiron577017,3"</t>
  </si>
  <si>
    <t>komputer  przenośny notebookDellLatitude739013,3"</t>
  </si>
  <si>
    <t>komputer  przenośny notebookDellVostro356815,6"FHD</t>
  </si>
  <si>
    <t>komputer  przenośny notebookHP255G3,WYBORY2</t>
  </si>
  <si>
    <t>komputer  przenośny notebookHP255G3,WYBORY3</t>
  </si>
  <si>
    <t>komputer  przenośny notebookLenovoG50-30</t>
  </si>
  <si>
    <t>komputer  przenośny notebookLenovoG70,i3,4GB,HDD1TB,Windows8.164-bitWYBORY4</t>
  </si>
  <si>
    <t>komputer  przenośny notebookDellInspiron13,3"</t>
  </si>
  <si>
    <t>2019</t>
  </si>
  <si>
    <r>
      <t>komputer przenośny  notebook Dell  projekt TIKTAK</t>
    </r>
    <r>
      <rPr>
        <b/>
        <sz val="10"/>
        <rFont val="Arial"/>
        <family val="2"/>
        <charset val="238"/>
      </rPr>
      <t xml:space="preserve">  141 szt.</t>
    </r>
  </si>
  <si>
    <t>8520Z</t>
  </si>
  <si>
    <t>25</t>
  </si>
  <si>
    <t>95</t>
  </si>
  <si>
    <t>Budżet roczny</t>
  </si>
  <si>
    <t>WIZUALIZER LUMENS</t>
  </si>
  <si>
    <t>8560Z</t>
  </si>
  <si>
    <t>Nowa Wies Ełcka, ul. Ełcka 18, ul. Lipowa 5, 19-300 Ełk</t>
  </si>
  <si>
    <t>70</t>
  </si>
  <si>
    <t>446</t>
  </si>
  <si>
    <t>001164330</t>
  </si>
  <si>
    <t>PROJEKTOR BENQ 2SZT.</t>
  </si>
  <si>
    <t>36</t>
  </si>
  <si>
    <t>160</t>
  </si>
  <si>
    <t>AUTOKLAW ONYX - GAB. STOMATOLOGICZNY</t>
  </si>
  <si>
    <t>UNIT STOMATOLOGICZNY INTEGO</t>
  </si>
  <si>
    <t>27</t>
  </si>
  <si>
    <t>74</t>
  </si>
  <si>
    <t>50</t>
  </si>
  <si>
    <t>223</t>
  </si>
  <si>
    <t>9007z</t>
  </si>
  <si>
    <t>ok.400m od rzeki</t>
  </si>
  <si>
    <t>Drukarka Brother MFC-J5730DW</t>
  </si>
  <si>
    <t>budynek biblioteki publicznej</t>
  </si>
  <si>
    <t>zestaw komputer. DELL OPTIPLEX 7460</t>
  </si>
  <si>
    <t>urzadzenie wielofunkcyjne KONICA MINOLTA</t>
  </si>
  <si>
    <t>projektor ACER H6502BD</t>
  </si>
  <si>
    <t xml:space="preserve">EKRAN PROJEKCYJNY ELKTRYCZNY AVERS SOLARIS </t>
  </si>
  <si>
    <t>KURTYNA STEROWANA ELEKTRYCZNIE</t>
  </si>
  <si>
    <t>SCENA MOBILNA</t>
  </si>
  <si>
    <t>ELEMENTY STAŁEJ SCENOGRAFII</t>
  </si>
  <si>
    <t>Laptop Dell Inspirion</t>
  </si>
  <si>
    <t>TELEWIZOR PHILIPS</t>
  </si>
  <si>
    <t>PIANINO CYFROWE</t>
  </si>
  <si>
    <t>GITARA ELEKTRYCZNA</t>
  </si>
  <si>
    <t>GITARA ELEKTRO-AKUSTYCZNA</t>
  </si>
  <si>
    <t>MIKSER ANALOGOWY</t>
  </si>
  <si>
    <t>KOLUMNA AKTYWNA</t>
  </si>
  <si>
    <t>INSTRUMENTY KLAWISZOWE</t>
  </si>
  <si>
    <t>KOLUMNA NISKOTONOWA AKTYWNA</t>
  </si>
  <si>
    <t>KOLUMNA WYSOKOTONOWA AKTYWNA</t>
  </si>
  <si>
    <t>MONITOR ODSŁUCHOWY AKTYWNY</t>
  </si>
  <si>
    <t>MIKSERCYFROWY</t>
  </si>
  <si>
    <t>ZASILACZ AWARYJNY UPS APC</t>
  </si>
  <si>
    <t>MIKROFALÓWKA AMICA AMG</t>
  </si>
  <si>
    <t>ZMYWARKA DO ZABUDOWY BECO</t>
  </si>
  <si>
    <t>CHŁODZIARKA INDESIT</t>
  </si>
  <si>
    <t>PŁYTA CERAMICZNA + PIEKARNIK DO ZABUDOWY AMICA</t>
  </si>
  <si>
    <t>URZĄDZENIE WIELOFUNKCYJNE HP</t>
  </si>
  <si>
    <t>DRUKARKA ATRAMENTOWA HP</t>
  </si>
  <si>
    <t>GŁOSNIKI CREATIVE</t>
  </si>
  <si>
    <t>nowy budynek biblioteki (wartość już uwzględniona w wartości całej inwestycji)</t>
  </si>
  <si>
    <t>8899Z</t>
  </si>
  <si>
    <t>Komputer DELL V3470 SFF</t>
  </si>
  <si>
    <t>przeciwpożarowe: gaśnice  (rodzaj: proszkowa, ilość: 1),czujniki dymne, urządzenia alarmowe ; przeciwkradzieżowe: czujki ruchu, dozór (pracowniczy - część doby), system monitoringu (firma ochrony zewnętrzna - całodobowy)</t>
  </si>
  <si>
    <t>6920Z</t>
  </si>
  <si>
    <t>9</t>
  </si>
  <si>
    <t>3600Z</t>
  </si>
  <si>
    <t>47</t>
  </si>
  <si>
    <t>b/d</t>
  </si>
  <si>
    <t>Zestaw komputerowy</t>
  </si>
  <si>
    <t>serwer plików + dysk</t>
  </si>
  <si>
    <t>serwer HPE + pamieć</t>
  </si>
  <si>
    <t>apple IMAC</t>
  </si>
  <si>
    <t>piaskarka</t>
  </si>
  <si>
    <t>przecinarka</t>
  </si>
  <si>
    <t>stopa wibracyjna WEBER</t>
  </si>
  <si>
    <t>notebook DELL inspirion</t>
  </si>
  <si>
    <t>notebook lenovo</t>
  </si>
  <si>
    <t>odśnieżarka spalinowa</t>
  </si>
  <si>
    <t>zagęszczarka</t>
  </si>
  <si>
    <t xml:space="preserve">traktor z koszem </t>
  </si>
  <si>
    <t>pompa dp przepompowni w m. Sajzy</t>
  </si>
  <si>
    <t>ogrodzenie placu zabaw</t>
  </si>
  <si>
    <t>monitroring wizyjny, system alarmowy, czujniki dymu</t>
  </si>
  <si>
    <t>drzwi z zamkiem</t>
  </si>
  <si>
    <t>pomieszczenia gosp. przynależne do lokali</t>
  </si>
  <si>
    <t>bieżące remonty komina i dachu</t>
  </si>
  <si>
    <t xml:space="preserve">2011r. - wartość 253,688,19 </t>
  </si>
  <si>
    <t>dach czterospadowy kryty blachą</t>
  </si>
  <si>
    <t>dach dwuspadowy kryty blachodachówką</t>
  </si>
  <si>
    <t>dostateczna</t>
  </si>
  <si>
    <t>aparat fotograficzny Canon EOS1300D</t>
  </si>
  <si>
    <t xml:space="preserve">kosiarka Kubota </t>
  </si>
  <si>
    <t>kosiarka bijakowa</t>
  </si>
  <si>
    <t>walcarka</t>
  </si>
  <si>
    <t>ZUG Ełk</t>
  </si>
  <si>
    <t>3. Zespół Szkolno-Przedszkolny w Nowej Wsi Ełckiej</t>
  </si>
  <si>
    <t>Zakład Usług Gminnych Gminy Ełk Sp. z o.o.</t>
  </si>
  <si>
    <t>mienie będące w posiadaniu (użytkowane) na podstawie umów najmu, dzierżawy, użytkowania, leasingu lub umów pokrewnych</t>
  </si>
  <si>
    <t>Tabela nr 7 - WYKAZ WSZYSTKICH LOKALIZACJI, W KTÓRYCH PROWADZONA JEST DZIAŁALNOŚĆ ORAZ LOKALIZACJI, GDZIE ZNAJDUJE SIĘ MIENIE NALEŻĄCE DO GMINY EŁK</t>
  </si>
  <si>
    <t>Bud. Wspól-Mieszkaniowej</t>
  </si>
  <si>
    <t>równiarka drogowa SD-Z24 26</t>
  </si>
  <si>
    <t>pług odśnieżny Pronar PUV-2800 XX2960</t>
  </si>
  <si>
    <t>kocioł METAL-Fach SEG BIO 75 KW</t>
  </si>
  <si>
    <t>elektronarzędzia</t>
  </si>
  <si>
    <t>elektroniczne urzadz. Pomiarowe</t>
  </si>
  <si>
    <t>BOSH walizka</t>
  </si>
  <si>
    <t>nie, do adaptacji na świetlicę wiejską</t>
  </si>
  <si>
    <t>po byłej hydroforni</t>
  </si>
  <si>
    <t xml:space="preserve">ul. T. Kościuszki 28a, 19-300 Ełk
biuro: ul. Suwalska 84 </t>
  </si>
  <si>
    <t>POZOSTALI UBEZPIECZENI:</t>
  </si>
  <si>
    <t>Biblioteka Publiczna Gminy Ełk</t>
  </si>
  <si>
    <t>3. Wykaz monitoringu wizyjnego</t>
  </si>
  <si>
    <t xml:space="preserve">monitoring do przepompowni ścieków w Siedliskach </t>
  </si>
  <si>
    <t>8411Z</t>
  </si>
  <si>
    <t>*w tym: żagłówki (8 szt.) o wartości łącznej 34 440,00 zł</t>
  </si>
  <si>
    <t>Wykaz maszyn i urządzeń drogowych od wszystkich ryzyk (Casco maszyn)</t>
  </si>
  <si>
    <t>1. Zakład Usług Gminnych Gmina Ełk Sp. z o.o.</t>
  </si>
  <si>
    <t xml:space="preserve">Tabela nr 6 - wykaz maszyn i urządzeń drogowych </t>
  </si>
  <si>
    <t>Tabela nr 2 - wykaz budynków i budowli w Gminie Ełk</t>
  </si>
  <si>
    <t>budynek po byłej mleczarni do adaptacji na świetlicę wiejską</t>
  </si>
  <si>
    <t>Bajtkowo działka nr 97/11</t>
  </si>
  <si>
    <t>murowany z bloczku gazobetonowych</t>
  </si>
  <si>
    <t>stropodach pokryty papą termozgrzewalną</t>
  </si>
  <si>
    <t>ok. 1550 m jezioro</t>
  </si>
  <si>
    <t>dobra/brak</t>
  </si>
  <si>
    <t>odtworzeniowa</t>
  </si>
  <si>
    <t>2013-2016,  Adaptacja budynku po koszarach wojskowych</t>
  </si>
  <si>
    <t>2016, instalacje wodn. i kanalizacyjne</t>
  </si>
  <si>
    <t>wymiana drzwi wejściowych, naprawa schodów, podjazd dla niepełnosprawnych, wartość ok. 55.000 zł</t>
  </si>
  <si>
    <t>2016,naprawa dachu, wartość: ok 3.000 zł</t>
  </si>
  <si>
    <t>2017, naprawa dachu, wartość ok 7.000</t>
  </si>
  <si>
    <t>2016, wymiana grzejników, naprawa schodów</t>
  </si>
  <si>
    <t xml:space="preserve"> ok. 8.000 zł</t>
  </si>
  <si>
    <t>2009, obróbki blacharskie dachu, montaż rynien</t>
  </si>
  <si>
    <t>2018,wymiana okien na strychu, wykonanie nowego pokrycia dachu, ok.38.000 zł docieplenie dachu, wymiana okien, drzwi wejściowych</t>
  </si>
  <si>
    <t xml:space="preserve">2018, pokrycie dachu, wymiana stolarki okiennej, instalacja centralnego </t>
  </si>
  <si>
    <t>2017, elewacje</t>
  </si>
  <si>
    <t>2016,naprawa dachu</t>
  </si>
  <si>
    <t>Ruska Wieś 5A</t>
  </si>
  <si>
    <t>nir</t>
  </si>
  <si>
    <t>bloczki betonowe, pustak,</t>
  </si>
  <si>
    <t>alarm, gaśnice proszkowe, monitorning</t>
  </si>
  <si>
    <t>tak (chwilowy brak lokatora)</t>
  </si>
  <si>
    <t>chwilowo niużytkowany z uwagi na planowaną adaptację (zakupiony w 2019r.)</t>
  </si>
  <si>
    <t>wartość</t>
  </si>
  <si>
    <r>
      <t xml:space="preserve">Budynek komunalny
</t>
    </r>
    <r>
      <rPr>
        <b/>
        <sz val="10"/>
        <color rgb="FFFF0000"/>
        <rFont val="Arial"/>
        <family val="2"/>
        <charset val="238"/>
      </rPr>
      <t>FLEXA</t>
    </r>
  </si>
  <si>
    <r>
      <t xml:space="preserve">część przynal. do lokalu
</t>
    </r>
    <r>
      <rPr>
        <b/>
        <sz val="10"/>
        <color rgb="FFFF0000"/>
        <rFont val="Arial"/>
        <family val="2"/>
        <charset val="238"/>
      </rPr>
      <t>FLEXA</t>
    </r>
  </si>
  <si>
    <r>
      <t xml:space="preserve">budynek komunalny
</t>
    </r>
    <r>
      <rPr>
        <b/>
        <sz val="10"/>
        <color rgb="FFFF0000"/>
        <rFont val="Arial"/>
        <family val="2"/>
        <charset val="238"/>
      </rPr>
      <t>FLEXA</t>
    </r>
  </si>
  <si>
    <r>
      <t xml:space="preserve">Bud. Gospodarczy
</t>
    </r>
    <r>
      <rPr>
        <b/>
        <sz val="10"/>
        <color rgb="FFFF0000"/>
        <rFont val="Arial"/>
        <family val="2"/>
        <charset val="238"/>
      </rPr>
      <t>FLEXA</t>
    </r>
  </si>
  <si>
    <t>Rożyńsk nr 17</t>
  </si>
  <si>
    <t>Chełchy nr 28 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</si>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</sst>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zł&quot;;[Red]\-#,##0.00\ &quot;zł&quot;"/>
    <numFmt numFmtId="44" formatCode="_-* #,##0.00\ &quot;zł&quot;_-;\-* #,##0.00\ &quot;zł&quot;_-;_-* &quot;-&quot;??\ &quot;zł&quot;_-;_-@_-"/>
    <numFmt numFmtId="164" formatCode="#,##0.00\ &quot;zł&quot;"/>
    <numFmt numFmtId="165" formatCode="_-* #,##0.00&quot; zł&quot;_-;\-* #,##0.00&quot; zł&quot;_-;_-* \-??&quot; zł&quot;_-;_-@_-"/>
    <numFmt numFmtId="166" formatCode="#,##0.00&quot; zł &quot;;\-#,##0.00&quot; zł &quot;;&quot; -&quot;#&quot; zł &quot;;@\ "/>
    <numFmt numFmtId="167" formatCode="\ #,##0.00&quot; zł &quot;;\-#,##0.00&quot; zł &quot;;&quot; -&quot;#&quot; zł &quot;;@\ "/>
    <numFmt numFmtId="168" formatCode="#,##0.00\ _z_ł"/>
    <numFmt numFmtId="169" formatCode="&quot; &quot;#,##0.00&quot; zł &quot;;&quot;-&quot;#,##0.00&quot; zł &quot;;&quot; -&quot;#&quot; zł &quot;;@&quot; &quot;"/>
    <numFmt numFmtId="170" formatCode="#,##0.00&quot; zł&quot;"/>
  </numFmts>
  <fonts count="70">
    <font>
      <sz val="10"/>
      <name val="Arial"/>
      <charset val="238"/>
    </font>
    <font>
      <sz val="10"/>
      <name val="Arial"/>
      <family val="2"/>
      <charset val="238"/>
    </font>
    <font>
      <b/>
      <sz val="10"/>
      <name val="Arial"/>
      <family val="2"/>
      <charset val="238"/>
    </font>
    <font>
      <sz val="10"/>
      <name val="Arial"/>
      <family val="2"/>
      <charset val="238"/>
    </font>
    <font>
      <b/>
      <i/>
      <sz val="10"/>
      <name val="Arial"/>
      <family val="2"/>
      <charset val="238"/>
    </font>
    <font>
      <sz val="8"/>
      <name val="Arial"/>
      <family val="2"/>
      <charset val="238"/>
    </font>
    <font>
      <b/>
      <sz val="11"/>
      <name val="Arial"/>
      <family val="2"/>
    </font>
    <font>
      <b/>
      <i/>
      <sz val="12"/>
      <name val="Arial"/>
      <family val="2"/>
      <charset val="238"/>
    </font>
    <font>
      <sz val="10"/>
      <name val="Arial CE"/>
      <charset val="238"/>
    </font>
    <font>
      <b/>
      <sz val="10"/>
      <color indexed="60"/>
      <name val="Arial"/>
      <family val="2"/>
      <charset val="238"/>
    </font>
    <font>
      <sz val="12"/>
      <name val="Arial"/>
      <family val="2"/>
      <charset val="238"/>
    </font>
    <font>
      <b/>
      <sz val="12"/>
      <name val="Arial"/>
      <family val="2"/>
      <charset val="238"/>
    </font>
    <font>
      <sz val="11"/>
      <name val="Arial"/>
      <family val="2"/>
      <charset val="238"/>
    </font>
    <font>
      <sz val="10"/>
      <name val="Arial"/>
      <family val="2"/>
      <charset val="238"/>
    </font>
    <font>
      <u/>
      <sz val="10"/>
      <color indexed="12"/>
      <name val="Arial"/>
      <family val="2"/>
      <charset val="238"/>
    </font>
    <font>
      <sz val="10"/>
      <name val="Arial CE"/>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2"/>
      <color indexed="10"/>
      <name val="Arial"/>
      <family val="2"/>
      <charset val="238"/>
    </font>
    <font>
      <sz val="10"/>
      <name val="Arial"/>
      <family val="2"/>
      <charset val="238"/>
    </font>
    <font>
      <i/>
      <sz val="12"/>
      <name val="Arial"/>
      <family val="2"/>
      <charset val="238"/>
    </font>
    <font>
      <sz val="12"/>
      <color rgb="FFFF0000"/>
      <name val="Arial"/>
      <family val="2"/>
      <charset val="238"/>
    </font>
    <font>
      <b/>
      <sz val="14"/>
      <name val="Arial"/>
      <family val="2"/>
      <charset val="238"/>
    </font>
    <font>
      <b/>
      <sz val="16"/>
      <name val="Arial"/>
      <family val="2"/>
      <charset val="238"/>
    </font>
    <font>
      <sz val="10"/>
      <name val="Arial"/>
      <family val="2"/>
      <charset val="238"/>
    </font>
    <font>
      <sz val="10"/>
      <color theme="1"/>
      <name val="Arial"/>
      <family val="2"/>
      <charset val="238"/>
    </font>
    <font>
      <i/>
      <sz val="10"/>
      <name val="Arial"/>
      <family val="2"/>
      <charset val="238"/>
    </font>
    <font>
      <b/>
      <sz val="10"/>
      <color indexed="8"/>
      <name val="Arial"/>
      <family val="2"/>
      <charset val="238"/>
    </font>
    <font>
      <sz val="10"/>
      <color indexed="8"/>
      <name val="Arial"/>
      <family val="2"/>
      <charset val="238"/>
    </font>
    <font>
      <b/>
      <sz val="24"/>
      <color indexed="8"/>
      <name val="Arial"/>
      <family val="2"/>
      <charset val="238"/>
    </font>
    <font>
      <sz val="18"/>
      <color indexed="8"/>
      <name val="Arial"/>
      <family val="2"/>
      <charset val="238"/>
    </font>
    <font>
      <sz val="12"/>
      <color indexed="8"/>
      <name val="Arial"/>
      <family val="2"/>
      <charset val="238"/>
    </font>
    <font>
      <sz val="10"/>
      <color indexed="63"/>
      <name val="Arial"/>
      <family val="2"/>
      <charset val="238"/>
    </font>
    <font>
      <i/>
      <sz val="10"/>
      <color indexed="23"/>
      <name val="Arial"/>
      <family val="2"/>
      <charset val="238"/>
    </font>
    <font>
      <sz val="10"/>
      <color indexed="17"/>
      <name val="Arial"/>
      <family val="2"/>
      <charset val="238"/>
    </font>
    <font>
      <sz val="10"/>
      <color indexed="19"/>
      <name val="Arial"/>
      <family val="2"/>
      <charset val="238"/>
    </font>
    <font>
      <sz val="10"/>
      <color indexed="16"/>
      <name val="Arial"/>
      <family val="2"/>
      <charset val="238"/>
    </font>
    <font>
      <b/>
      <sz val="10"/>
      <color indexed="9"/>
      <name val="Arial"/>
      <family val="2"/>
      <charset val="238"/>
    </font>
    <font>
      <b/>
      <sz val="10"/>
      <color indexed="8"/>
      <name val="Arial"/>
      <family val="2"/>
      <charset val="238"/>
    </font>
    <font>
      <sz val="10"/>
      <color indexed="9"/>
      <name val="Arial"/>
      <family val="2"/>
      <charset val="238"/>
    </font>
    <font>
      <sz val="11"/>
      <color theme="1"/>
      <name val="Arial1"/>
      <charset val="238"/>
    </font>
    <font>
      <b/>
      <i/>
      <sz val="16"/>
      <color theme="1"/>
      <name val="Arial1"/>
      <charset val="238"/>
    </font>
    <font>
      <sz val="10"/>
      <color theme="1"/>
      <name val="Arial CE"/>
      <charset val="238"/>
    </font>
    <font>
      <sz val="10"/>
      <color theme="1"/>
      <name val="Arial2"/>
      <charset val="238"/>
    </font>
    <font>
      <b/>
      <i/>
      <u/>
      <sz val="11"/>
      <color theme="1"/>
      <name val="Arial1"/>
      <charset val="238"/>
    </font>
    <font>
      <sz val="10"/>
      <color rgb="FF000000"/>
      <name val="Arial2"/>
      <charset val="238"/>
    </font>
    <font>
      <sz val="11"/>
      <color rgb="FF000000"/>
      <name val="Arial2"/>
      <charset val="238"/>
    </font>
    <font>
      <i/>
      <sz val="11"/>
      <color rgb="FF000000"/>
      <name val="Arial2"/>
      <charset val="238"/>
    </font>
    <font>
      <i/>
      <sz val="10"/>
      <color rgb="FF000000"/>
      <name val="Arial2"/>
      <charset val="238"/>
    </font>
    <font>
      <sz val="10"/>
      <color rgb="FF000000"/>
      <name val="Arial"/>
      <family val="2"/>
      <charset val="238"/>
    </font>
    <font>
      <b/>
      <sz val="12"/>
      <color rgb="FF000000"/>
      <name val="Arial2"/>
      <charset val="238"/>
    </font>
    <font>
      <sz val="10"/>
      <name val="Arial"/>
      <family val="2"/>
      <charset val="238"/>
    </font>
    <font>
      <b/>
      <sz val="10"/>
      <color rgb="FFFF0000"/>
      <name val="Arial"/>
      <family val="2"/>
      <charset val="238"/>
    </font>
    <font>
      <b/>
      <sz val="14"/>
      <color rgb="FFFF0000"/>
      <name val="Arial"/>
      <family val="2"/>
      <charset val="238"/>
    </font>
    <font>
      <sz val="10"/>
      <name val="Calibri"/>
      <family val="2"/>
      <charset val="238"/>
    </font>
  </fonts>
  <fills count="4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9"/>
        <bgColor indexed="26"/>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31"/>
      </patternFill>
    </fill>
    <fill>
      <patternFill patternType="solid">
        <fgColor theme="0"/>
        <bgColor indexed="64"/>
      </patternFill>
    </fill>
    <fill>
      <patternFill patternType="solid">
        <fgColor rgb="FFCCFFFF"/>
        <bgColor indexed="64"/>
      </patternFill>
    </fill>
    <fill>
      <patternFill patternType="solid">
        <fgColor rgb="FFFFFF9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3" tint="0.59999389629810485"/>
        <bgColor indexed="64"/>
      </patternFill>
    </fill>
    <fill>
      <patternFill patternType="solid">
        <fgColor rgb="FFFFFF00"/>
        <bgColor indexed="64"/>
      </patternFill>
    </fill>
    <fill>
      <patternFill patternType="solid">
        <fgColor theme="0"/>
        <bgColor indexed="26"/>
      </patternFill>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8"/>
      </left>
      <right style="medium">
        <color indexed="8"/>
      </right>
      <top style="thin">
        <color indexed="8"/>
      </top>
      <bottom style="thin">
        <color indexed="8"/>
      </bottom>
      <diagonal/>
    </border>
    <border>
      <left style="medium">
        <color indexed="64"/>
      </left>
      <right/>
      <top/>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40">
    <xf numFmtId="0" fontId="0" fillId="0" borderId="0"/>
    <xf numFmtId="0" fontId="8" fillId="0" borderId="0"/>
    <xf numFmtId="0" fontId="3" fillId="0" borderId="0"/>
    <xf numFmtId="0" fontId="3" fillId="0" borderId="0"/>
    <xf numFmtId="9"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8" fillId="0" borderId="0"/>
    <xf numFmtId="165" fontId="8" fillId="0" borderId="0" applyFill="0" applyBorder="0" applyAlignment="0" applyProtection="0"/>
    <xf numFmtId="44" fontId="13" fillId="0" borderId="0" applyFont="0" applyFill="0" applyBorder="0" applyAlignment="0" applyProtection="0"/>
    <xf numFmtId="0" fontId="1" fillId="0" borderId="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7" fillId="23"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30" borderId="0" applyNumberFormat="0" applyBorder="0" applyAlignment="0" applyProtection="0"/>
    <xf numFmtId="0" fontId="18" fillId="18" borderId="13" applyNumberFormat="0" applyAlignment="0" applyProtection="0"/>
    <xf numFmtId="0" fontId="19" fillId="9" borderId="14" applyNumberFormat="0" applyAlignment="0" applyProtection="0"/>
    <xf numFmtId="0" fontId="20" fillId="15" borderId="0" applyNumberFormat="0" applyBorder="0" applyAlignment="0" applyProtection="0"/>
    <xf numFmtId="0" fontId="14" fillId="0" borderId="0" applyNumberFormat="0" applyFill="0" applyBorder="0" applyAlignment="0" applyProtection="0"/>
    <xf numFmtId="0" fontId="21" fillId="0" borderId="15" applyNumberFormat="0" applyFill="0" applyAlignment="0" applyProtection="0"/>
    <xf numFmtId="0" fontId="22" fillId="31" borderId="16" applyNumberFormat="0" applyAlignment="0" applyProtection="0"/>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0" fontId="26" fillId="32" borderId="0" applyNumberFormat="0" applyBorder="0" applyAlignment="0" applyProtection="0"/>
    <xf numFmtId="0" fontId="1" fillId="0" borderId="0"/>
    <xf numFmtId="0" fontId="15" fillId="0" borderId="0"/>
    <xf numFmtId="0" fontId="27" fillId="9" borderId="13" applyNumberFormat="0" applyAlignment="0" applyProtection="0"/>
    <xf numFmtId="0" fontId="28" fillId="0" borderId="20" applyNumberFormat="0" applyFill="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 fillId="33" borderId="21" applyNumberFormat="0" applyAlignment="0" applyProtection="0"/>
    <xf numFmtId="44" fontId="1" fillId="0" borderId="0" applyFont="0" applyFill="0" applyBorder="0" applyAlignment="0" applyProtection="0"/>
    <xf numFmtId="44" fontId="8" fillId="0" borderId="0" applyFont="0" applyFill="0" applyBorder="0" applyAlignment="0" applyProtection="0"/>
    <xf numFmtId="165" fontId="1" fillId="0" borderId="0" applyFill="0" applyBorder="0" applyAlignment="0" applyProtection="0"/>
    <xf numFmtId="0" fontId="32" fillId="14" borderId="0" applyNumberFormat="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xf numFmtId="165" fontId="39" fillId="0" borderId="0" applyFill="0" applyBorder="0" applyAlignment="0" applyProtection="0"/>
    <xf numFmtId="165" fontId="39" fillId="0" borderId="0" applyFill="0" applyBorder="0" applyAlignment="0" applyProtection="0"/>
    <xf numFmtId="165" fontId="39" fillId="0" borderId="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7" fillId="33" borderId="13" applyNumberFormat="0" applyAlignment="0" applyProtection="0"/>
    <xf numFmtId="0" fontId="50" fillId="33" borderId="0" applyNumberFormat="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49" fillId="15" borderId="0" applyNumberFormat="0" applyBorder="0" applyAlignment="0" applyProtection="0"/>
    <xf numFmtId="0" fontId="52" fillId="41" borderId="0" applyNumberFormat="0" applyBorder="0" applyAlignment="0" applyProtection="0"/>
    <xf numFmtId="0" fontId="51" fillId="40" borderId="0" applyNumberFormat="0" applyBorder="0" applyAlignment="0" applyProtection="0"/>
    <xf numFmtId="0" fontId="53" fillId="39" borderId="0" applyNumberFormat="0" applyBorder="0" applyAlignment="0" applyProtection="0"/>
    <xf numFmtId="0" fontId="54" fillId="38" borderId="0" applyNumberFormat="0" applyBorder="0" applyAlignment="0" applyProtection="0"/>
    <xf numFmtId="0" fontId="54" fillId="37" borderId="0" applyNumberFormat="0" applyBorder="0" applyAlignment="0" applyProtection="0"/>
    <xf numFmtId="0" fontId="53" fillId="0" borderId="0" applyNumberFormat="0" applyFill="0" applyBorder="0" applyAlignment="0" applyProtection="0"/>
    <xf numFmtId="44" fontId="39" fillId="0" borderId="0" applyFont="0" applyFill="0" applyBorder="0" applyAlignment="0" applyProtection="0"/>
    <xf numFmtId="44" fontId="8" fillId="0" borderId="0" applyFont="0" applyFill="0" applyBorder="0" applyAlignment="0" applyProtection="0"/>
    <xf numFmtId="0" fontId="48" fillId="0" borderId="0" applyNumberFormat="0" applyFill="0" applyBorder="0" applyAlignment="0" applyProtection="0"/>
    <xf numFmtId="0" fontId="55" fillId="0" borderId="0"/>
    <xf numFmtId="169" fontId="55" fillId="0" borderId="0"/>
    <xf numFmtId="0" fontId="56" fillId="0" borderId="0">
      <alignment horizontal="center"/>
    </xf>
    <xf numFmtId="0" fontId="56" fillId="0" borderId="0">
      <alignment horizontal="center" textRotation="90"/>
    </xf>
    <xf numFmtId="0" fontId="57" fillId="0" borderId="0"/>
    <xf numFmtId="0" fontId="58" fillId="0" borderId="0"/>
    <xf numFmtId="0" fontId="59" fillId="0" borderId="0"/>
    <xf numFmtId="0" fontId="59" fillId="0" borderId="0"/>
    <xf numFmtId="169" fontId="55" fillId="0" borderId="0"/>
    <xf numFmtId="9"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66" fillId="0" borderId="0" applyFont="0" applyFill="0" applyBorder="0" applyAlignment="0" applyProtection="0"/>
  </cellStyleXfs>
  <cellXfs count="467">
    <xf numFmtId="0" fontId="0" fillId="0" borderId="0" xfId="0"/>
    <xf numFmtId="0" fontId="4" fillId="0" borderId="0" xfId="0" applyFont="1" applyFill="1" applyAlignment="1">
      <alignment horizontal="right" vertical="center"/>
    </xf>
    <xf numFmtId="0" fontId="0" fillId="0" borderId="0" xfId="0" applyFill="1" applyAlignment="1">
      <alignment vertical="center"/>
    </xf>
    <xf numFmtId="0" fontId="6" fillId="0" borderId="0" xfId="0" applyFont="1" applyFill="1" applyAlignment="1">
      <alignment vertical="center"/>
    </xf>
    <xf numFmtId="0" fontId="3" fillId="0" borderId="0" xfId="2"/>
    <xf numFmtId="0" fontId="10" fillId="0" borderId="0" xfId="0" applyFont="1"/>
    <xf numFmtId="0" fontId="10" fillId="0" borderId="0" xfId="0" applyFont="1" applyAlignment="1">
      <alignment horizontal="center" vertical="center"/>
    </xf>
    <xf numFmtId="0" fontId="10" fillId="10" borderId="0" xfId="0" applyFont="1" applyFill="1" applyAlignment="1">
      <alignment horizontal="center" vertical="center" wrapText="1"/>
    </xf>
    <xf numFmtId="0" fontId="11" fillId="11" borderId="1" xfId="0" applyFont="1" applyFill="1" applyBorder="1" applyAlignment="1">
      <alignment horizontal="center" vertical="center"/>
    </xf>
    <xf numFmtId="164" fontId="11" fillId="11"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right" vertical="center"/>
    </xf>
    <xf numFmtId="0" fontId="3" fillId="0" borderId="0" xfId="2" applyBorder="1"/>
    <xf numFmtId="0" fontId="10" fillId="0" borderId="0" xfId="0" applyFont="1" applyAlignment="1">
      <alignment horizontal="left"/>
    </xf>
    <xf numFmtId="0" fontId="11"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left" wrapText="1"/>
    </xf>
    <xf numFmtId="0" fontId="10" fillId="0" borderId="0" xfId="0" applyFont="1" applyAlignment="1">
      <alignment vertical="center"/>
    </xf>
    <xf numFmtId="0" fontId="10" fillId="0" borderId="0" xfId="0" applyFont="1" applyAlignment="1">
      <alignment horizontal="center"/>
    </xf>
    <xf numFmtId="0" fontId="10"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horizontal="center"/>
    </xf>
    <xf numFmtId="0" fontId="10" fillId="0" borderId="0" xfId="0" applyFont="1" applyFill="1"/>
    <xf numFmtId="0" fontId="10" fillId="0" borderId="0" xfId="0" applyFont="1" applyBorder="1" applyAlignment="1">
      <alignment vertical="center"/>
    </xf>
    <xf numFmtId="0" fontId="10" fillId="0" borderId="0" xfId="0" applyFont="1" applyFill="1" applyBorder="1" applyAlignment="1">
      <alignment horizontal="center" vertical="center" wrapText="1"/>
    </xf>
    <xf numFmtId="0" fontId="10" fillId="10" borderId="0" xfId="0" applyFont="1" applyFill="1" applyAlignment="1">
      <alignment vertical="center"/>
    </xf>
    <xf numFmtId="0" fontId="10" fillId="10" borderId="0" xfId="0" applyFont="1" applyFill="1"/>
    <xf numFmtId="0" fontId="0" fillId="0" borderId="0" xfId="0" applyFill="1" applyBorder="1" applyAlignment="1">
      <alignment vertical="center"/>
    </xf>
    <xf numFmtId="0" fontId="10" fillId="0" borderId="0" xfId="0" applyFont="1" applyAlignment="1">
      <alignment horizontal="center" wrapText="1"/>
    </xf>
    <xf numFmtId="0" fontId="10" fillId="0" borderId="0" xfId="0" applyFont="1" applyFill="1" applyBorder="1" applyAlignment="1">
      <alignment horizontal="center" vertical="center"/>
    </xf>
    <xf numFmtId="44" fontId="10" fillId="0" borderId="0" xfId="0" applyNumberFormat="1" applyFont="1" applyFill="1" applyBorder="1" applyAlignment="1">
      <alignment horizontal="center" vertical="center" wrapText="1"/>
    </xf>
    <xf numFmtId="0" fontId="10" fillId="0" borderId="0" xfId="0" applyFont="1" applyBorder="1"/>
    <xf numFmtId="0" fontId="10" fillId="10" borderId="1" xfId="0" applyFont="1" applyFill="1" applyBorder="1" applyAlignment="1">
      <alignment vertical="center" wrapText="1"/>
    </xf>
    <xf numFmtId="0" fontId="10" fillId="0" borderId="0" xfId="0" applyFont="1" applyAlignment="1">
      <alignment wrapText="1"/>
    </xf>
    <xf numFmtId="0" fontId="11" fillId="0" borderId="0" xfId="0" applyFont="1"/>
    <xf numFmtId="0" fontId="10" fillId="10" borderId="1" xfId="0" applyFont="1" applyFill="1" applyBorder="1" applyAlignment="1">
      <alignment horizontal="left" vertical="center" wrapText="1"/>
    </xf>
    <xf numFmtId="44" fontId="10" fillId="0" borderId="0" xfId="0" applyNumberFormat="1" applyFont="1" applyFill="1" applyBorder="1" applyAlignment="1">
      <alignment vertical="center"/>
    </xf>
    <xf numFmtId="44" fontId="11" fillId="0" borderId="0" xfId="0" applyNumberFormat="1" applyFont="1" applyFill="1" applyBorder="1" applyAlignment="1">
      <alignment vertical="center"/>
    </xf>
    <xf numFmtId="164" fontId="10" fillId="0" borderId="0" xfId="0" applyNumberFormat="1" applyFont="1" applyFill="1" applyBorder="1" applyAlignment="1">
      <alignment vertical="center"/>
    </xf>
    <xf numFmtId="0" fontId="10" fillId="0" borderId="0" xfId="0" applyFont="1" applyBorder="1" applyAlignment="1">
      <alignment horizontal="center" vertical="center"/>
    </xf>
    <xf numFmtId="44" fontId="10" fillId="0" borderId="0" xfId="11" applyFont="1" applyFill="1" applyBorder="1" applyAlignment="1">
      <alignment vertical="center"/>
    </xf>
    <xf numFmtId="0" fontId="10" fillId="0" borderId="0" xfId="0" applyFont="1" applyBorder="1" applyAlignment="1">
      <alignment horizontal="center" vertical="center" wrapText="1"/>
    </xf>
    <xf numFmtId="0" fontId="10" fillId="0" borderId="0" xfId="2" applyFont="1"/>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2" fillId="0" borderId="0" xfId="0" applyFont="1" applyAlignment="1">
      <alignment vertical="center"/>
    </xf>
    <xf numFmtId="0" fontId="10" fillId="0" borderId="0" xfId="0" applyFont="1" applyFill="1" applyBorder="1" applyAlignment="1">
      <alignment horizontal="center"/>
    </xf>
    <xf numFmtId="0" fontId="10" fillId="10" borderId="0" xfId="0" applyFont="1" applyFill="1" applyBorder="1" applyAlignment="1">
      <alignment vertical="center"/>
    </xf>
    <xf numFmtId="0" fontId="11" fillId="10" borderId="0" xfId="0" applyFont="1" applyFill="1" applyBorder="1" applyAlignment="1">
      <alignment horizontal="center" vertical="center" wrapText="1"/>
    </xf>
    <xf numFmtId="0" fontId="36" fillId="10" borderId="0" xfId="0" applyFont="1" applyFill="1" applyAlignment="1">
      <alignment vertical="center"/>
    </xf>
    <xf numFmtId="0" fontId="33" fillId="0" borderId="0" xfId="0" applyFont="1" applyFill="1" applyAlignment="1">
      <alignment vertical="center"/>
    </xf>
    <xf numFmtId="0" fontId="11" fillId="11" borderId="7" xfId="0" applyFont="1" applyFill="1" applyBorder="1" applyAlignment="1">
      <alignment horizontal="center" vertical="center"/>
    </xf>
    <xf numFmtId="164" fontId="11" fillId="11"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right" vertical="center"/>
    </xf>
    <xf numFmtId="0" fontId="10" fillId="0" borderId="7" xfId="0" applyFont="1" applyFill="1" applyBorder="1" applyAlignment="1">
      <alignment horizontal="center" vertical="center"/>
    </xf>
    <xf numFmtId="0" fontId="11" fillId="4" borderId="0" xfId="0" applyFont="1" applyFill="1" applyBorder="1" applyAlignment="1">
      <alignment horizontal="center" vertical="center" wrapText="1"/>
    </xf>
    <xf numFmtId="8" fontId="11" fillId="5" borderId="0" xfId="0" applyNumberFormat="1" applyFont="1" applyFill="1" applyBorder="1" applyAlignment="1">
      <alignment horizontal="center" vertical="center"/>
    </xf>
    <xf numFmtId="8" fontId="10" fillId="5" borderId="0" xfId="0" applyNumberFormat="1" applyFont="1" applyFill="1" applyBorder="1" applyAlignment="1">
      <alignment horizontal="center"/>
    </xf>
    <xf numFmtId="0" fontId="10" fillId="10" borderId="0" xfId="0" applyFont="1" applyFill="1" applyAlignment="1">
      <alignment horizontal="center"/>
    </xf>
    <xf numFmtId="44" fontId="10" fillId="5" borderId="0" xfId="0" applyNumberFormat="1" applyFont="1" applyFill="1" applyBorder="1" applyAlignment="1">
      <alignment horizontal="center"/>
    </xf>
    <xf numFmtId="165" fontId="10" fillId="5" borderId="0" xfId="0" applyNumberFormat="1" applyFont="1" applyFill="1" applyBorder="1" applyAlignment="1">
      <alignment horizontal="center"/>
    </xf>
    <xf numFmtId="8" fontId="11" fillId="5" borderId="0" xfId="0" applyNumberFormat="1" applyFont="1" applyFill="1" applyBorder="1" applyAlignment="1">
      <alignment horizontal="center"/>
    </xf>
    <xf numFmtId="0" fontId="38" fillId="0" borderId="0" xfId="0" applyFont="1"/>
    <xf numFmtId="0" fontId="1" fillId="0" borderId="0" xfId="0" applyFont="1"/>
    <xf numFmtId="8" fontId="38" fillId="8" borderId="3" xfId="0" applyNumberFormat="1" applyFont="1" applyFill="1" applyBorder="1" applyAlignment="1">
      <alignment vertical="center"/>
    </xf>
    <xf numFmtId="8" fontId="38" fillId="8" borderId="6" xfId="0" applyNumberFormat="1" applyFont="1" applyFill="1" applyBorder="1" applyAlignment="1">
      <alignment vertical="center"/>
    </xf>
    <xf numFmtId="0" fontId="10" fillId="35" borderId="0" xfId="0" applyFont="1" applyFill="1" applyAlignment="1">
      <alignment horizontal="center" vertical="center" wrapText="1"/>
    </xf>
    <xf numFmtId="0" fontId="10" fillId="35" borderId="0" xfId="0" applyFont="1" applyFill="1" applyBorder="1" applyAlignment="1">
      <alignment horizontal="center" vertical="center" wrapText="1"/>
    </xf>
    <xf numFmtId="168" fontId="1" fillId="0" borderId="1" xfId="48" applyNumberFormat="1" applyFont="1" applyFill="1" applyBorder="1" applyAlignment="1">
      <alignment horizontal="center" vertical="center" wrapText="1"/>
    </xf>
    <xf numFmtId="164" fontId="10" fillId="0" borderId="8" xfId="1" applyNumberFormat="1" applyFont="1" applyFill="1" applyBorder="1" applyAlignment="1">
      <alignment horizontal="right" vertical="center"/>
    </xf>
    <xf numFmtId="164" fontId="1" fillId="0" borderId="1" xfId="62" applyNumberFormat="1" applyFont="1" applyFill="1" applyBorder="1" applyAlignment="1">
      <alignment horizontal="right" vertical="center" wrapText="1"/>
    </xf>
    <xf numFmtId="44" fontId="1" fillId="10" borderId="9" xfId="5" applyFont="1" applyFill="1" applyBorder="1" applyAlignment="1">
      <alignment vertical="center"/>
    </xf>
    <xf numFmtId="0" fontId="1" fillId="0" borderId="0" xfId="0" applyFont="1" applyFill="1" applyAlignment="1">
      <alignment horizontal="center" vertical="center"/>
    </xf>
    <xf numFmtId="0" fontId="43" fillId="0" borderId="34" xfId="48" applyFont="1" applyFill="1" applyBorder="1" applyAlignment="1">
      <alignment horizontal="center" vertical="center" wrapText="1"/>
    </xf>
    <xf numFmtId="164" fontId="1" fillId="0" borderId="34" xfId="48" applyNumberFormat="1" applyFont="1" applyFill="1" applyBorder="1" applyAlignment="1">
      <alignment horizontal="right" vertical="center" wrapText="1"/>
    </xf>
    <xf numFmtId="0" fontId="43" fillId="10" borderId="1" xfId="48" applyFont="1" applyFill="1" applyBorder="1" applyAlignment="1">
      <alignment vertical="center" wrapText="1"/>
    </xf>
    <xf numFmtId="0" fontId="1" fillId="36" borderId="9" xfId="1"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9" xfId="48" applyFont="1" applyFill="1" applyBorder="1" applyAlignment="1">
      <alignment horizontal="left" vertical="center" wrapText="1"/>
    </xf>
    <xf numFmtId="0" fontId="1" fillId="0" borderId="9" xfId="48" applyFont="1" applyFill="1" applyBorder="1" applyAlignment="1">
      <alignment horizontal="center" vertical="center" wrapText="1"/>
    </xf>
    <xf numFmtId="0" fontId="1" fillId="0" borderId="35" xfId="48" applyFont="1" applyFill="1" applyBorder="1" applyAlignment="1">
      <alignment horizontal="center" vertical="center" wrapText="1"/>
    </xf>
    <xf numFmtId="0" fontId="1" fillId="0" borderId="9" xfId="48" applyFont="1" applyFill="1" applyBorder="1" applyAlignment="1">
      <alignment vertical="center" wrapText="1"/>
    </xf>
    <xf numFmtId="0" fontId="1" fillId="0" borderId="9" xfId="0" applyFont="1" applyFill="1" applyBorder="1" applyAlignment="1">
      <alignment horizontal="center" vertical="center"/>
    </xf>
    <xf numFmtId="0" fontId="1" fillId="0" borderId="9" xfId="48"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NumberFormat="1" applyFont="1" applyFill="1" applyBorder="1" applyAlignment="1">
      <alignment horizontal="center" vertical="center" wrapText="1"/>
    </xf>
    <xf numFmtId="164" fontId="1" fillId="0" borderId="1" xfId="62" applyNumberFormat="1" applyFont="1" applyFill="1" applyBorder="1" applyAlignment="1">
      <alignment vertical="center" wrapText="1"/>
    </xf>
    <xf numFmtId="4" fontId="41"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3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wrapText="1"/>
    </xf>
    <xf numFmtId="0" fontId="43"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1" fillId="0" borderId="33" xfId="0" applyFont="1" applyFill="1" applyBorder="1" applyAlignment="1">
      <alignment horizontal="center" vertical="center"/>
    </xf>
    <xf numFmtId="0" fontId="1" fillId="0" borderId="1" xfId="0" applyFont="1" applyFill="1" applyBorder="1" applyAlignment="1">
      <alignment horizontal="center" vertical="center"/>
    </xf>
    <xf numFmtId="0" fontId="1" fillId="10" borderId="33" xfId="0" applyFont="1" applyFill="1" applyBorder="1" applyAlignment="1">
      <alignment horizontal="center" vertical="center"/>
    </xf>
    <xf numFmtId="0" fontId="1" fillId="0" borderId="0" xfId="0" applyFont="1" applyFill="1" applyAlignment="1">
      <alignment horizontal="center" vertical="center" wrapText="1"/>
    </xf>
    <xf numFmtId="0" fontId="1" fillId="10" borderId="1" xfId="0" applyFont="1" applyFill="1" applyBorder="1" applyAlignment="1">
      <alignment horizontal="center" vertical="center"/>
    </xf>
    <xf numFmtId="164" fontId="1" fillId="0" borderId="1" xfId="0" applyNumberFormat="1" applyFont="1" applyFill="1" applyBorder="1" applyAlignment="1">
      <alignment horizontal="right" vertical="center" wrapText="1"/>
    </xf>
    <xf numFmtId="0" fontId="1" fillId="0" borderId="1" xfId="48" applyFont="1" applyBorder="1" applyAlignment="1">
      <alignment vertical="center" wrapText="1"/>
    </xf>
    <xf numFmtId="0" fontId="2" fillId="7" borderId="1" xfId="1" applyFont="1" applyFill="1" applyBorder="1" applyAlignment="1">
      <alignment horizontal="center" vertical="center"/>
    </xf>
    <xf numFmtId="0" fontId="2" fillId="7" borderId="1" xfId="1" applyNumberFormat="1" applyFont="1" applyFill="1" applyBorder="1" applyAlignment="1">
      <alignment horizontal="center" vertical="center" wrapText="1"/>
    </xf>
    <xf numFmtId="164" fontId="1" fillId="0" borderId="1" xfId="48" applyNumberFormat="1" applyFont="1" applyFill="1" applyBorder="1" applyAlignment="1">
      <alignment horizontal="right" vertical="center" wrapText="1"/>
    </xf>
    <xf numFmtId="4" fontId="41" fillId="0" borderId="1" xfId="48" applyNumberFormat="1" applyFont="1" applyFill="1" applyBorder="1" applyAlignment="1">
      <alignment horizontal="center" vertical="center" wrapText="1"/>
    </xf>
    <xf numFmtId="0" fontId="41" fillId="0" borderId="1" xfId="48" applyFont="1" applyFill="1" applyBorder="1" applyAlignment="1">
      <alignment horizontal="center" vertical="center" wrapText="1"/>
    </xf>
    <xf numFmtId="0" fontId="1" fillId="0" borderId="1" xfId="48" applyFont="1" applyFill="1" applyBorder="1" applyAlignment="1">
      <alignment horizontal="center" vertical="center"/>
    </xf>
    <xf numFmtId="0" fontId="41" fillId="0" borderId="0" xfId="0" applyFont="1" applyFill="1" applyAlignment="1">
      <alignment horizontal="center" vertical="center" wrapText="1"/>
    </xf>
    <xf numFmtId="164" fontId="2" fillId="0" borderId="0" xfId="0" applyNumberFormat="1" applyFont="1" applyFill="1" applyBorder="1" applyAlignment="1">
      <alignment horizontal="right" vertical="center" wrapText="1"/>
    </xf>
    <xf numFmtId="0" fontId="1" fillId="0" borderId="0" xfId="0" applyFont="1" applyFill="1" applyAlignment="1">
      <alignment horizontal="left" vertical="center"/>
    </xf>
    <xf numFmtId="0" fontId="41" fillId="0" borderId="0" xfId="0" applyFont="1" applyFill="1" applyAlignment="1">
      <alignment horizontal="center" vertical="center"/>
    </xf>
    <xf numFmtId="0" fontId="40" fillId="0" borderId="1" xfId="0" applyFont="1" applyFill="1" applyBorder="1" applyAlignment="1">
      <alignment horizontal="center" vertical="center"/>
    </xf>
    <xf numFmtId="0" fontId="3" fillId="0" borderId="0" xfId="2" applyFill="1"/>
    <xf numFmtId="0" fontId="3" fillId="0" borderId="0" xfId="2" applyFill="1" applyBorder="1"/>
    <xf numFmtId="0" fontId="1" fillId="0" borderId="0" xfId="0" applyFont="1" applyFill="1" applyAlignment="1">
      <alignment horizontal="left" vertical="center" wrapText="1"/>
    </xf>
    <xf numFmtId="0" fontId="1" fillId="0" borderId="1" xfId="48" applyFont="1" applyFill="1" applyBorder="1" applyAlignment="1">
      <alignment horizontal="left" vertical="center" wrapText="1"/>
    </xf>
    <xf numFmtId="0" fontId="1" fillId="2" borderId="1" xfId="48" applyFont="1" applyFill="1" applyBorder="1" applyAlignment="1">
      <alignment horizontal="left" vertical="center" wrapText="1"/>
    </xf>
    <xf numFmtId="0" fontId="1" fillId="2" borderId="1" xfId="48" applyFont="1" applyFill="1" applyBorder="1" applyAlignment="1">
      <alignment horizontal="center" vertical="center" wrapText="1"/>
    </xf>
    <xf numFmtId="168" fontId="1" fillId="2" borderId="1" xfId="48" applyNumberFormat="1" applyFont="1" applyFill="1" applyBorder="1" applyAlignment="1">
      <alignment horizontal="center" vertical="center" wrapText="1"/>
    </xf>
    <xf numFmtId="0" fontId="41" fillId="2" borderId="1" xfId="48" applyFont="1" applyFill="1" applyBorder="1" applyAlignment="1">
      <alignment horizontal="center" vertical="center" wrapText="1"/>
    </xf>
    <xf numFmtId="0" fontId="1" fillId="0" borderId="1" xfId="48" applyNumberFormat="1" applyFont="1" applyFill="1" applyBorder="1" applyAlignment="1">
      <alignment horizontal="center" vertical="center" wrapText="1"/>
    </xf>
    <xf numFmtId="0" fontId="41" fillId="0" borderId="1" xfId="48" applyFont="1" applyBorder="1" applyAlignment="1">
      <alignment horizontal="center" vertical="center" wrapText="1"/>
    </xf>
    <xf numFmtId="0" fontId="43" fillId="0" borderId="1" xfId="48" applyFont="1" applyFill="1" applyBorder="1" applyAlignment="1">
      <alignment horizontal="left" vertical="center" wrapText="1"/>
    </xf>
    <xf numFmtId="0" fontId="43" fillId="2" borderId="1" xfId="48" applyFont="1" applyFill="1" applyBorder="1" applyAlignment="1">
      <alignment horizontal="left" vertical="center" wrapText="1"/>
    </xf>
    <xf numFmtId="164" fontId="1" fillId="0" borderId="1" xfId="48" applyNumberFormat="1" applyFont="1" applyFill="1" applyBorder="1" applyAlignment="1">
      <alignment horizontal="left" vertical="center" wrapText="1"/>
    </xf>
    <xf numFmtId="164" fontId="2" fillId="5" borderId="1" xfId="0" applyNumberFormat="1" applyFont="1" applyFill="1" applyBorder="1" applyAlignment="1">
      <alignment horizontal="right" vertical="center" wrapText="1"/>
    </xf>
    <xf numFmtId="44" fontId="2" fillId="5" borderId="1" xfId="0" applyNumberFormat="1" applyFont="1" applyFill="1" applyBorder="1" applyAlignment="1">
      <alignment horizontal="center" vertical="center" wrapText="1"/>
    </xf>
    <xf numFmtId="0" fontId="4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164" fontId="2" fillId="12" borderId="1" xfId="0" applyNumberFormat="1" applyFont="1" applyFill="1" applyBorder="1" applyAlignment="1">
      <alignment horizontal="right" vertical="center" wrapText="1"/>
    </xf>
    <xf numFmtId="8" fontId="1" fillId="5" borderId="1" xfId="0"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43" fillId="0" borderId="1" xfId="0" applyFont="1" applyFill="1" applyBorder="1" applyAlignment="1">
      <alignment horizontal="left" vertical="center" wrapText="1"/>
    </xf>
    <xf numFmtId="164" fontId="1" fillId="0" borderId="9" xfId="58" applyNumberFormat="1" applyFont="1" applyFill="1" applyBorder="1" applyAlignment="1" applyProtection="1">
      <alignment vertical="center" wrapText="1"/>
    </xf>
    <xf numFmtId="164" fontId="2" fillId="3" borderId="1" xfId="0" applyNumberFormat="1" applyFont="1" applyFill="1" applyBorder="1" applyAlignment="1">
      <alignment horizontal="right" vertical="center" wrapText="1"/>
    </xf>
    <xf numFmtId="0" fontId="1" fillId="0" borderId="1" xfId="1" applyFont="1" applyFill="1" applyBorder="1" applyAlignment="1">
      <alignment horizontal="center" vertical="center" wrapText="1"/>
    </xf>
    <xf numFmtId="0" fontId="1" fillId="0" borderId="1" xfId="48" applyFont="1" applyBorder="1" applyAlignment="1">
      <alignment horizontal="center" vertical="center" wrapText="1"/>
    </xf>
    <xf numFmtId="0" fontId="43" fillId="0" borderId="1" xfId="67" applyFont="1" applyFill="1" applyBorder="1" applyAlignment="1">
      <alignment horizontal="center" vertical="center" wrapText="1"/>
    </xf>
    <xf numFmtId="0" fontId="1" fillId="10" borderId="1" xfId="48"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67" applyFont="1" applyFill="1" applyBorder="1" applyAlignment="1">
      <alignment horizontal="center" vertical="center" wrapText="1"/>
    </xf>
    <xf numFmtId="164" fontId="1" fillId="0" borderId="0" xfId="0" applyNumberFormat="1" applyFont="1" applyFill="1" applyAlignment="1">
      <alignment horizontal="right" vertical="center" wrapText="1"/>
    </xf>
    <xf numFmtId="0" fontId="10" fillId="0" borderId="37" xfId="0" applyFont="1" applyBorder="1" applyAlignment="1">
      <alignment horizontal="left" vertical="center" wrapText="1"/>
    </xf>
    <xf numFmtId="44" fontId="2" fillId="7" borderId="1" xfId="1" applyNumberFormat="1" applyFont="1" applyFill="1" applyBorder="1" applyAlignment="1">
      <alignment horizontal="center" vertical="center" wrapText="1"/>
    </xf>
    <xf numFmtId="44" fontId="2" fillId="11" borderId="1" xfId="1" applyNumberFormat="1" applyFont="1" applyFill="1" applyBorder="1" applyAlignment="1">
      <alignment horizontal="center" vertical="center" wrapText="1"/>
    </xf>
    <xf numFmtId="44" fontId="2" fillId="12" borderId="1" xfId="1" applyNumberFormat="1"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2" fillId="0" borderId="0" xfId="1" applyNumberFormat="1" applyFont="1" applyFill="1" applyBorder="1" applyAlignment="1">
      <alignment horizontal="center" vertical="center"/>
    </xf>
    <xf numFmtId="44" fontId="2" fillId="0" borderId="38" xfId="1" applyNumberFormat="1" applyFont="1" applyFill="1" applyBorder="1" applyAlignment="1">
      <alignment horizontal="center" vertical="center"/>
    </xf>
    <xf numFmtId="44" fontId="2" fillId="0" borderId="0" xfId="1" applyNumberFormat="1" applyFont="1" applyFill="1" applyBorder="1" applyAlignment="1">
      <alignment horizontal="center" vertical="center"/>
    </xf>
    <xf numFmtId="0" fontId="1" fillId="0" borderId="0" xfId="2" applyFont="1" applyAlignment="1">
      <alignment vertical="center"/>
    </xf>
    <xf numFmtId="0" fontId="10" fillId="0" borderId="0" xfId="2" applyFont="1" applyAlignment="1">
      <alignment vertical="center"/>
    </xf>
    <xf numFmtId="0" fontId="3" fillId="0" borderId="0" xfId="2" applyAlignment="1">
      <alignment vertical="center"/>
    </xf>
    <xf numFmtId="0" fontId="1" fillId="0" borderId="0" xfId="0" applyFont="1" applyAlignment="1">
      <alignment vertical="center"/>
    </xf>
    <xf numFmtId="0" fontId="3" fillId="0" borderId="0" xfId="2" applyBorder="1" applyAlignment="1">
      <alignment vertical="center"/>
    </xf>
    <xf numFmtId="0" fontId="3" fillId="0" borderId="0" xfId="2" applyFill="1" applyBorder="1" applyAlignment="1">
      <alignment vertical="center"/>
    </xf>
    <xf numFmtId="0" fontId="1" fillId="0" borderId="0" xfId="2" applyFont="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left" vertical="center"/>
    </xf>
    <xf numFmtId="0" fontId="4" fillId="3" borderId="24"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1" fillId="10" borderId="7" xfId="0" applyFont="1" applyFill="1" applyBorder="1" applyAlignment="1">
      <alignment horizontal="center" vertical="center"/>
    </xf>
    <xf numFmtId="0" fontId="1" fillId="10" borderId="1" xfId="0" applyFont="1" applyFill="1" applyBorder="1" applyAlignment="1">
      <alignment horizontal="left"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7" fillId="0" borderId="0" xfId="0" applyFont="1" applyAlignment="1">
      <alignment horizontal="center" vertical="center" wrapText="1"/>
    </xf>
    <xf numFmtId="0" fontId="35" fillId="0" borderId="0" xfId="0" applyFont="1" applyAlignment="1">
      <alignment horizontal="center" vertical="center"/>
    </xf>
    <xf numFmtId="0" fontId="41" fillId="0" borderId="8" xfId="0" applyFont="1" applyBorder="1" applyAlignment="1">
      <alignment horizontal="center" vertical="center"/>
    </xf>
    <xf numFmtId="0" fontId="41" fillId="10" borderId="8" xfId="0" applyFont="1" applyFill="1" applyBorder="1" applyAlignment="1">
      <alignment horizontal="center" vertical="center" wrapText="1"/>
    </xf>
    <xf numFmtId="0" fontId="41" fillId="0" borderId="6" xfId="0"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12" applyFont="1" applyFill="1" applyBorder="1" applyAlignment="1">
      <alignment horizontal="center" vertical="center"/>
    </xf>
    <xf numFmtId="49" fontId="1" fillId="0" borderId="1" xfId="0" quotePrefix="1" applyNumberFormat="1"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64" fontId="10" fillId="0"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164" fontId="1" fillId="0" borderId="33" xfId="48" applyNumberFormat="1" applyFont="1" applyFill="1" applyBorder="1" applyAlignment="1">
      <alignment horizontal="right" vertical="center" wrapText="1"/>
    </xf>
    <xf numFmtId="0" fontId="1" fillId="0" borderId="1" xfId="0" applyFont="1" applyFill="1" applyBorder="1" applyAlignment="1">
      <alignment vertical="center"/>
    </xf>
    <xf numFmtId="49"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164" fontId="43" fillId="0" borderId="1" xfId="0" applyNumberFormat="1" applyFont="1" applyBorder="1" applyAlignment="1">
      <alignment vertical="center"/>
    </xf>
    <xf numFmtId="164" fontId="1" fillId="0" borderId="1" xfId="0" applyNumberFormat="1" applyFont="1" applyFill="1" applyBorder="1" applyAlignment="1">
      <alignment vertical="center"/>
    </xf>
    <xf numFmtId="164" fontId="11" fillId="0" borderId="0" xfId="0" applyNumberFormat="1" applyFont="1"/>
    <xf numFmtId="164" fontId="10" fillId="0" borderId="0" xfId="0" applyNumberFormat="1" applyFont="1"/>
    <xf numFmtId="0" fontId="1" fillId="0" borderId="34" xfId="48" applyFont="1" applyFill="1" applyBorder="1" applyAlignment="1">
      <alignment vertical="center" wrapText="1"/>
    </xf>
    <xf numFmtId="164" fontId="1" fillId="0" borderId="1" xfId="0" applyNumberFormat="1" applyFont="1" applyFill="1" applyBorder="1" applyAlignment="1">
      <alignment vertical="center" wrapText="1"/>
    </xf>
    <xf numFmtId="166" fontId="40" fillId="36" borderId="9" xfId="1" applyNumberFormat="1" applyFont="1" applyFill="1" applyBorder="1" applyAlignment="1">
      <alignment vertical="center" wrapText="1"/>
    </xf>
    <xf numFmtId="44" fontId="40" fillId="10" borderId="9" xfId="5" applyFont="1" applyFill="1" applyBorder="1" applyAlignment="1">
      <alignment vertical="center"/>
    </xf>
    <xf numFmtId="0" fontId="1" fillId="0" borderId="9" xfId="0" applyFont="1" applyFill="1" applyBorder="1" applyAlignment="1">
      <alignment vertical="center" wrapText="1"/>
    </xf>
    <xf numFmtId="0" fontId="1" fillId="0" borderId="35" xfId="48" applyFont="1" applyFill="1" applyBorder="1" applyAlignment="1">
      <alignment vertical="center" wrapText="1"/>
    </xf>
    <xf numFmtId="0" fontId="1" fillId="0" borderId="9" xfId="0" applyFont="1" applyFill="1" applyBorder="1" applyAlignment="1">
      <alignment vertical="center"/>
    </xf>
    <xf numFmtId="0" fontId="1" fillId="0" borderId="1" xfId="0" applyNumberFormat="1" applyFont="1" applyBorder="1" applyAlignment="1">
      <alignment horizontal="center" vertical="center" wrapText="1"/>
    </xf>
    <xf numFmtId="0" fontId="1" fillId="0" borderId="33" xfId="0" applyFont="1" applyFill="1" applyBorder="1" applyAlignment="1">
      <alignment vertical="center" wrapText="1"/>
    </xf>
    <xf numFmtId="0" fontId="43" fillId="0" borderId="1" xfId="0" applyFont="1" applyFill="1" applyBorder="1" applyAlignment="1">
      <alignment horizontal="center" vertical="center" wrapText="1"/>
    </xf>
    <xf numFmtId="164" fontId="1" fillId="0" borderId="1" xfId="62" applyNumberFormat="1" applyFont="1" applyFill="1" applyBorder="1" applyAlignment="1">
      <alignment horizontal="right" vertical="center"/>
    </xf>
    <xf numFmtId="0" fontId="43" fillId="10" borderId="1" xfId="0" applyFont="1" applyFill="1" applyBorder="1" applyAlignment="1">
      <alignment horizontal="center" vertical="center"/>
    </xf>
    <xf numFmtId="164" fontId="43" fillId="0" borderId="33" xfId="0" applyNumberFormat="1" applyFont="1" applyFill="1" applyBorder="1" applyAlignment="1">
      <alignment horizontal="right" vertical="center"/>
    </xf>
    <xf numFmtId="164" fontId="43" fillId="0" borderId="1" xfId="0" applyNumberFormat="1" applyFont="1" applyFill="1" applyBorder="1" applyAlignment="1">
      <alignment horizontal="right" vertical="center"/>
    </xf>
    <xf numFmtId="164" fontId="1" fillId="0" borderId="33" xfId="0" applyNumberFormat="1" applyFont="1" applyFill="1" applyBorder="1" applyAlignment="1">
      <alignment horizontal="right" vertical="center"/>
    </xf>
    <xf numFmtId="0" fontId="1" fillId="0" borderId="1" xfId="48" applyFont="1" applyFill="1" applyBorder="1" applyAlignment="1">
      <alignment vertical="center"/>
    </xf>
    <xf numFmtId="0" fontId="41" fillId="0" borderId="8" xfId="48" applyFont="1" applyBorder="1" applyAlignment="1">
      <alignment horizontal="center" vertical="center" wrapText="1"/>
    </xf>
    <xf numFmtId="0" fontId="2" fillId="3" borderId="31" xfId="0" applyFont="1" applyFill="1" applyBorder="1" applyAlignment="1">
      <alignment horizontal="left" vertical="center" wrapText="1"/>
    </xf>
    <xf numFmtId="0" fontId="2" fillId="3" borderId="31" xfId="0" applyFont="1" applyFill="1" applyBorder="1" applyAlignment="1">
      <alignment horizontal="center" vertical="center" wrapText="1"/>
    </xf>
    <xf numFmtId="164" fontId="2" fillId="3" borderId="31" xfId="0" applyNumberFormat="1" applyFont="1" applyFill="1" applyBorder="1" applyAlignment="1">
      <alignment horizontal="right" vertical="center" wrapText="1"/>
    </xf>
    <xf numFmtId="0" fontId="1" fillId="0" borderId="37" xfId="0" applyFont="1" applyFill="1" applyBorder="1" applyAlignment="1">
      <alignment vertical="center" wrapText="1"/>
    </xf>
    <xf numFmtId="0" fontId="36" fillId="0" borderId="0" xfId="0" applyFont="1" applyFill="1" applyAlignment="1">
      <alignment vertical="center"/>
    </xf>
    <xf numFmtId="165" fontId="1" fillId="0" borderId="1" xfId="1" applyNumberFormat="1" applyFont="1" applyBorder="1" applyAlignment="1">
      <alignment horizontal="right" vertical="center" wrapText="1"/>
    </xf>
    <xf numFmtId="0" fontId="1" fillId="0" borderId="1" xfId="1" applyFont="1" applyFill="1" applyBorder="1" applyAlignment="1">
      <alignment horizontal="left" vertical="center"/>
    </xf>
    <xf numFmtId="165" fontId="43" fillId="0" borderId="1" xfId="66" applyNumberFormat="1" applyFont="1" applyFill="1" applyBorder="1" applyAlignment="1">
      <alignment horizontal="right" vertical="center" wrapText="1"/>
    </xf>
    <xf numFmtId="167" fontId="1" fillId="6" borderId="1" xfId="66" applyNumberFormat="1" applyFont="1" applyFill="1" applyBorder="1" applyAlignment="1">
      <alignment horizontal="right" vertical="center" wrapText="1"/>
    </xf>
    <xf numFmtId="0" fontId="1" fillId="6" borderId="1" xfId="1" applyFont="1" applyFill="1" applyBorder="1" applyAlignment="1">
      <alignment horizontal="left" vertical="center"/>
    </xf>
    <xf numFmtId="166" fontId="1" fillId="6" borderId="1" xfId="1" applyNumberFormat="1" applyFont="1" applyFill="1" applyBorder="1" applyAlignment="1">
      <alignment horizontal="right" vertical="center" wrapText="1"/>
    </xf>
    <xf numFmtId="0" fontId="2" fillId="0" borderId="1" xfId="48" applyFont="1" applyFill="1" applyBorder="1" applyAlignment="1">
      <alignment horizontal="center" vertical="center" wrapText="1"/>
    </xf>
    <xf numFmtId="0" fontId="1" fillId="0" borderId="1" xfId="48" applyFont="1" applyFill="1" applyBorder="1" applyAlignment="1">
      <alignment vertical="center" wrapText="1"/>
    </xf>
    <xf numFmtId="0" fontId="1" fillId="0" borderId="33" xfId="48" applyFont="1" applyFill="1" applyBorder="1" applyAlignment="1">
      <alignment horizontal="center" vertical="center" wrapText="1"/>
    </xf>
    <xf numFmtId="0" fontId="1" fillId="0" borderId="1" xfId="48" applyFont="1" applyFill="1" applyBorder="1" applyAlignment="1">
      <alignment horizontal="center" vertical="center" wrapText="1"/>
    </xf>
    <xf numFmtId="164" fontId="1" fillId="0" borderId="33" xfId="48" applyNumberFormat="1" applyFont="1" applyFill="1" applyBorder="1" applyAlignment="1">
      <alignment vertical="center" wrapText="1"/>
    </xf>
    <xf numFmtId="0" fontId="1" fillId="10" borderId="1" xfId="48" applyFont="1" applyFill="1" applyBorder="1" applyAlignment="1">
      <alignment horizontal="center" vertical="center"/>
    </xf>
    <xf numFmtId="0" fontId="1" fillId="10" borderId="1" xfId="48" applyFont="1" applyFill="1" applyBorder="1" applyAlignment="1">
      <alignment vertical="center" wrapText="1"/>
    </xf>
    <xf numFmtId="0" fontId="1" fillId="0" borderId="9" xfId="48" applyFont="1" applyFill="1" applyBorder="1" applyAlignment="1">
      <alignment vertical="center"/>
    </xf>
    <xf numFmtId="0" fontId="11" fillId="4" borderId="1" xfId="0" applyFont="1" applyFill="1" applyBorder="1" applyAlignment="1">
      <alignment horizontal="center" vertical="center" wrapText="1"/>
    </xf>
    <xf numFmtId="4" fontId="41" fillId="10" borderId="1" xfId="48" applyNumberFormat="1" applyFont="1" applyFill="1" applyBorder="1" applyAlignment="1">
      <alignment horizontal="center" vertical="center" wrapText="1"/>
    </xf>
    <xf numFmtId="0" fontId="43" fillId="10" borderId="1" xfId="48" applyFont="1" applyFill="1" applyBorder="1" applyAlignment="1">
      <alignment horizontal="center" vertical="center" wrapText="1"/>
    </xf>
    <xf numFmtId="0" fontId="41" fillId="10" borderId="1" xfId="48" applyFont="1" applyFill="1" applyBorder="1" applyAlignment="1">
      <alignment horizontal="center" vertical="center"/>
    </xf>
    <xf numFmtId="0" fontId="41" fillId="10" borderId="1" xfId="48" applyFont="1" applyFill="1" applyBorder="1" applyAlignment="1">
      <alignment horizontal="center" vertical="center" wrapText="1"/>
    </xf>
    <xf numFmtId="0" fontId="10" fillId="5" borderId="1" xfId="0" applyFont="1" applyFill="1" applyBorder="1" applyAlignment="1">
      <alignment horizontal="center"/>
    </xf>
    <xf numFmtId="0" fontId="43" fillId="0" borderId="1" xfId="48" applyFont="1" applyFill="1" applyBorder="1" applyAlignment="1">
      <alignment vertical="center" wrapText="1"/>
    </xf>
    <xf numFmtId="165" fontId="1" fillId="0" borderId="1" xfId="58" applyFont="1" applyFill="1" applyBorder="1" applyAlignment="1" applyProtection="1">
      <alignment vertical="center" wrapText="1"/>
    </xf>
    <xf numFmtId="0" fontId="43" fillId="0" borderId="1" xfId="48" applyFont="1" applyFill="1" applyBorder="1" applyAlignment="1">
      <alignment horizontal="center" vertical="center" wrapText="1"/>
    </xf>
    <xf numFmtId="0" fontId="41" fillId="0" borderId="1" xfId="48" applyNumberFormat="1" applyFont="1" applyFill="1" applyBorder="1" applyAlignment="1">
      <alignment horizontal="center" vertical="center" wrapText="1"/>
    </xf>
    <xf numFmtId="0" fontId="61" fillId="0" borderId="1" xfId="48" applyFont="1" applyFill="1" applyBorder="1" applyAlignment="1">
      <alignment vertical="center" wrapText="1"/>
    </xf>
    <xf numFmtId="0" fontId="60" fillId="0" borderId="1" xfId="0" applyFont="1" applyFill="1" applyBorder="1" applyAlignment="1">
      <alignment horizontal="center" vertical="center" wrapText="1"/>
    </xf>
    <xf numFmtId="4" fontId="60" fillId="0" borderId="1" xfId="0" applyNumberFormat="1" applyFont="1" applyFill="1" applyBorder="1" applyAlignment="1">
      <alignment horizontal="center" vertical="center" wrapText="1"/>
    </xf>
    <xf numFmtId="0" fontId="62" fillId="0" borderId="1" xfId="48" applyFont="1" applyFill="1" applyBorder="1" applyAlignment="1">
      <alignment horizontal="center" vertical="center" wrapText="1"/>
    </xf>
    <xf numFmtId="0" fontId="61" fillId="0" borderId="1" xfId="48" applyFont="1" applyFill="1" applyBorder="1" applyAlignment="1">
      <alignment horizontal="center" vertical="center" wrapText="1"/>
    </xf>
    <xf numFmtId="0" fontId="60" fillId="0" borderId="1" xfId="0" applyFont="1" applyFill="1" applyBorder="1" applyAlignment="1">
      <alignment horizontal="center" vertical="center"/>
    </xf>
    <xf numFmtId="0" fontId="63" fillId="0" borderId="1" xfId="0" applyFont="1" applyFill="1" applyBorder="1" applyAlignment="1">
      <alignment horizontal="center" vertical="center" wrapText="1"/>
    </xf>
    <xf numFmtId="0" fontId="43" fillId="2" borderId="1" xfId="0" applyFont="1" applyFill="1" applyBorder="1" applyAlignment="1">
      <alignment horizontal="center" vertical="center"/>
    </xf>
    <xf numFmtId="0" fontId="1" fillId="2" borderId="1" xfId="0" applyFont="1" applyFill="1" applyBorder="1" applyAlignment="1">
      <alignment horizontal="center" vertical="center"/>
    </xf>
    <xf numFmtId="49" fontId="43" fillId="0" borderId="1" xfId="0" applyNumberFormat="1" applyFont="1" applyBorder="1" applyAlignment="1">
      <alignment horizontal="center" vertical="center"/>
    </xf>
    <xf numFmtId="49" fontId="43"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31" xfId="0" applyFont="1" applyFill="1" applyBorder="1" applyAlignment="1">
      <alignment horizontal="center" vertical="center"/>
    </xf>
    <xf numFmtId="164" fontId="1" fillId="0" borderId="41" xfId="48" applyNumberFormat="1" applyFont="1" applyFill="1" applyBorder="1" applyAlignment="1">
      <alignment vertical="center" wrapText="1"/>
    </xf>
    <xf numFmtId="164" fontId="1" fillId="0" borderId="8" xfId="0" applyNumberFormat="1" applyFont="1" applyFill="1" applyBorder="1" applyAlignment="1">
      <alignment vertical="center" wrapText="1"/>
    </xf>
    <xf numFmtId="164" fontId="1" fillId="0" borderId="9" xfId="84" applyNumberFormat="1" applyFont="1" applyFill="1" applyBorder="1" applyAlignment="1" applyProtection="1">
      <alignment vertical="center" wrapText="1"/>
    </xf>
    <xf numFmtId="164" fontId="1" fillId="0" borderId="9" xfId="0" applyNumberFormat="1" applyFont="1" applyFill="1" applyBorder="1" applyAlignment="1">
      <alignment vertical="center" wrapText="1"/>
    </xf>
    <xf numFmtId="164" fontId="1" fillId="0" borderId="36" xfId="58" applyNumberFormat="1" applyFont="1" applyFill="1" applyBorder="1" applyAlignment="1" applyProtection="1">
      <alignment vertical="center" wrapText="1"/>
    </xf>
    <xf numFmtId="164" fontId="1" fillId="0" borderId="39" xfId="0" applyNumberFormat="1" applyFont="1" applyFill="1" applyBorder="1" applyAlignment="1">
      <alignment vertical="center" wrapText="1"/>
    </xf>
    <xf numFmtId="164" fontId="1" fillId="0" borderId="35" xfId="58" applyNumberFormat="1" applyFont="1" applyFill="1" applyBorder="1" applyAlignment="1" applyProtection="1">
      <alignment vertical="center" wrapText="1"/>
    </xf>
    <xf numFmtId="164" fontId="1" fillId="0" borderId="33" xfId="0" applyNumberFormat="1" applyFont="1" applyFill="1" applyBorder="1" applyAlignment="1">
      <alignment vertical="center" wrapText="1"/>
    </xf>
    <xf numFmtId="49" fontId="43" fillId="0" borderId="1" xfId="0" applyNumberFormat="1" applyFont="1" applyBorder="1" applyAlignment="1">
      <alignment horizontal="left" vertical="center"/>
    </xf>
    <xf numFmtId="49" fontId="1" fillId="0" borderId="1" xfId="0" quotePrefix="1" applyNumberFormat="1" applyFont="1" applyBorder="1" applyAlignment="1">
      <alignment horizontal="left" vertical="center"/>
    </xf>
    <xf numFmtId="49" fontId="43" fillId="0" borderId="1" xfId="0" quotePrefix="1" applyNumberFormat="1" applyFont="1" applyBorder="1" applyAlignment="1">
      <alignment horizontal="left" vertical="center"/>
    </xf>
    <xf numFmtId="164" fontId="1" fillId="0" borderId="1" xfId="0" applyNumberFormat="1" applyFont="1" applyBorder="1" applyAlignment="1">
      <alignment vertical="center"/>
    </xf>
    <xf numFmtId="0" fontId="1" fillId="0" borderId="1" xfId="0" quotePrefix="1" applyFont="1" applyBorder="1" applyAlignment="1">
      <alignment vertical="center"/>
    </xf>
    <xf numFmtId="49" fontId="1" fillId="0" borderId="1" xfId="0" applyNumberFormat="1" applyFont="1" applyBorder="1" applyAlignment="1">
      <alignment horizontal="left" vertical="center"/>
    </xf>
    <xf numFmtId="164" fontId="43" fillId="0" borderId="1" xfId="0" applyNumberFormat="1" applyFont="1" applyBorder="1" applyAlignment="1">
      <alignment horizontal="right" vertical="center"/>
    </xf>
    <xf numFmtId="49" fontId="1" fillId="0" borderId="1" xfId="0" quotePrefix="1" applyNumberFormat="1" applyFont="1" applyBorder="1" applyAlignment="1">
      <alignment horizontal="left" vertical="center" wrapText="1"/>
    </xf>
    <xf numFmtId="49" fontId="43" fillId="0" borderId="1" xfId="0" quotePrefix="1" applyNumberFormat="1" applyFont="1" applyBorder="1" applyAlignment="1">
      <alignment horizontal="left" vertical="center" wrapText="1"/>
    </xf>
    <xf numFmtId="164" fontId="43" fillId="0" borderId="1" xfId="0" applyNumberFormat="1" applyFont="1" applyBorder="1" applyAlignment="1">
      <alignment horizontal="right" vertical="center" wrapText="1"/>
    </xf>
    <xf numFmtId="49" fontId="43" fillId="0" borderId="1" xfId="0" applyNumberFormat="1" applyFont="1" applyBorder="1" applyAlignment="1">
      <alignment horizontal="left" vertical="center" wrapText="1"/>
    </xf>
    <xf numFmtId="164" fontId="1" fillId="0" borderId="8" xfId="0" applyNumberFormat="1" applyFont="1" applyFill="1" applyBorder="1" applyAlignment="1">
      <alignment vertical="center"/>
    </xf>
    <xf numFmtId="164" fontId="1" fillId="0" borderId="39" xfId="0" applyNumberFormat="1" applyFont="1" applyFill="1" applyBorder="1" applyAlignment="1">
      <alignment vertical="center"/>
    </xf>
    <xf numFmtId="164" fontId="1" fillId="0" borderId="42" xfId="0" applyNumberFormat="1" applyFont="1" applyFill="1" applyBorder="1" applyAlignment="1">
      <alignment vertical="center"/>
    </xf>
    <xf numFmtId="0" fontId="1" fillId="0" borderId="1" xfId="0" applyFont="1" applyFill="1" applyBorder="1" applyAlignment="1">
      <alignment horizontal="left" vertical="center"/>
    </xf>
    <xf numFmtId="49" fontId="1" fillId="0" borderId="0" xfId="0" applyNumberFormat="1" applyFont="1" applyFill="1" applyAlignment="1">
      <alignment vertical="center"/>
    </xf>
    <xf numFmtId="0" fontId="43" fillId="0" borderId="33" xfId="0" applyFont="1" applyFill="1" applyBorder="1" applyAlignment="1">
      <alignment vertical="center"/>
    </xf>
    <xf numFmtId="0" fontId="43" fillId="0" borderId="1" xfId="0" applyFont="1" applyFill="1" applyBorder="1" applyAlignment="1">
      <alignment vertical="center"/>
    </xf>
    <xf numFmtId="0" fontId="64" fillId="0" borderId="43" xfId="0" applyFont="1" applyFill="1" applyBorder="1" applyAlignment="1">
      <alignment vertical="center" wrapText="1"/>
    </xf>
    <xf numFmtId="0" fontId="64" fillId="0" borderId="43" xfId="0" applyFont="1" applyFill="1" applyBorder="1" applyAlignment="1">
      <alignment horizontal="center" vertical="center" wrapText="1"/>
    </xf>
    <xf numFmtId="164" fontId="64" fillId="0" borderId="43" xfId="0" applyNumberFormat="1" applyFont="1" applyFill="1" applyBorder="1" applyAlignment="1">
      <alignment vertical="center" wrapText="1"/>
    </xf>
    <xf numFmtId="0" fontId="64" fillId="0" borderId="43" xfId="0" applyFont="1" applyFill="1" applyBorder="1" applyAlignment="1">
      <alignment vertical="center"/>
    </xf>
    <xf numFmtId="0" fontId="64" fillId="0" borderId="43" xfId="0" applyFont="1" applyFill="1" applyBorder="1" applyAlignment="1">
      <alignment horizontal="center" vertical="center"/>
    </xf>
    <xf numFmtId="164" fontId="64" fillId="0" borderId="43" xfId="0" applyNumberFormat="1" applyFont="1" applyFill="1" applyBorder="1" applyAlignment="1">
      <alignment vertical="center"/>
    </xf>
    <xf numFmtId="0" fontId="1" fillId="0" borderId="43" xfId="48" applyFont="1" applyFill="1" applyBorder="1" applyAlignment="1">
      <alignment vertical="center" wrapText="1"/>
    </xf>
    <xf numFmtId="0" fontId="64" fillId="0" borderId="43" xfId="48" applyFont="1" applyFill="1" applyBorder="1" applyAlignment="1">
      <alignment horizontal="center" vertical="center" wrapText="1"/>
    </xf>
    <xf numFmtId="164" fontId="64" fillId="0" borderId="43" xfId="48" applyNumberFormat="1" applyFont="1" applyFill="1" applyBorder="1" applyAlignment="1">
      <alignment horizontal="right" vertical="center" wrapText="1"/>
    </xf>
    <xf numFmtId="0" fontId="1" fillId="0" borderId="1" xfId="0" applyFont="1" applyBorder="1" applyAlignment="1">
      <alignment horizontal="left" vertical="center"/>
    </xf>
    <xf numFmtId="164" fontId="1" fillId="0" borderId="1" xfId="0" applyNumberFormat="1" applyFont="1" applyBorder="1" applyAlignment="1">
      <alignment horizontal="right" vertical="center"/>
    </xf>
    <xf numFmtId="164" fontId="1" fillId="0" borderId="9" xfId="48" applyNumberFormat="1" applyFont="1" applyFill="1" applyBorder="1" applyAlignment="1">
      <alignment vertical="center" wrapText="1"/>
    </xf>
    <xf numFmtId="49" fontId="1" fillId="0" borderId="1" xfId="0" quotePrefix="1" applyNumberFormat="1" applyFont="1" applyFill="1" applyBorder="1" applyAlignment="1">
      <alignment horizontal="left" vertical="center"/>
    </xf>
    <xf numFmtId="49" fontId="43" fillId="0" borderId="1" xfId="0" applyNumberFormat="1" applyFont="1" applyFill="1" applyBorder="1" applyAlignment="1">
      <alignment horizontal="center" vertical="center"/>
    </xf>
    <xf numFmtId="164" fontId="43" fillId="0" borderId="1" xfId="0" applyNumberFormat="1" applyFont="1" applyFill="1" applyBorder="1" applyAlignment="1">
      <alignment vertical="center"/>
    </xf>
    <xf numFmtId="49" fontId="43" fillId="0" borderId="1" xfId="0" quotePrefix="1" applyNumberFormat="1" applyFont="1" applyFill="1" applyBorder="1" applyAlignment="1">
      <alignment horizontal="left" vertical="center"/>
    </xf>
    <xf numFmtId="49" fontId="43" fillId="0" borderId="1" xfId="0" applyNumberFormat="1" applyFont="1" applyFill="1" applyBorder="1" applyAlignment="1">
      <alignment horizontal="center" vertical="center" wrapText="1"/>
    </xf>
    <xf numFmtId="0" fontId="10" fillId="35" borderId="0" xfId="0" applyFont="1" applyFill="1" applyAlignment="1">
      <alignment vertical="center"/>
    </xf>
    <xf numFmtId="0" fontId="1" fillId="0" borderId="1" xfId="0" applyFont="1" applyFill="1" applyBorder="1" applyAlignment="1">
      <alignment horizontal="center" vertical="center" wrapText="1"/>
    </xf>
    <xf numFmtId="0" fontId="1" fillId="10" borderId="1" xfId="48" applyFont="1" applyFill="1" applyBorder="1" applyAlignment="1">
      <alignment horizontal="left" vertical="center" wrapText="1"/>
    </xf>
    <xf numFmtId="0" fontId="1" fillId="10" borderId="1" xfId="48" applyFont="1" applyFill="1" applyBorder="1" applyAlignment="1">
      <alignment horizontal="left" vertical="center"/>
    </xf>
    <xf numFmtId="0" fontId="60" fillId="0" borderId="1" xfId="0" applyFont="1" applyFill="1" applyBorder="1" applyAlignment="1">
      <alignment horizontal="left" vertical="center" wrapText="1"/>
    </xf>
    <xf numFmtId="164" fontId="10" fillId="0" borderId="0" xfId="0" applyNumberFormat="1" applyFont="1" applyFill="1" applyAlignment="1">
      <alignment vertical="center"/>
    </xf>
    <xf numFmtId="164" fontId="11" fillId="8" borderId="1" xfId="0" applyNumberFormat="1" applyFont="1" applyFill="1" applyBorder="1" applyAlignment="1">
      <alignment horizontal="right" vertical="center" wrapText="1"/>
    </xf>
    <xf numFmtId="0" fontId="36" fillId="0" borderId="0" xfId="0" applyFont="1" applyFill="1" applyBorder="1" applyAlignment="1">
      <alignment vertical="center"/>
    </xf>
    <xf numFmtId="0" fontId="36" fillId="0" borderId="0" xfId="0" applyFont="1" applyFill="1" applyBorder="1" applyAlignment="1">
      <alignment horizontal="left" vertical="center" wrapText="1"/>
    </xf>
    <xf numFmtId="167" fontId="1" fillId="0" borderId="1" xfId="1" applyNumberFormat="1" applyFont="1" applyFill="1" applyBorder="1"/>
    <xf numFmtId="44" fontId="1" fillId="0" borderId="1" xfId="5" applyFont="1" applyFill="1" applyBorder="1" applyAlignment="1">
      <alignment vertical="center"/>
    </xf>
    <xf numFmtId="44" fontId="2" fillId="34" borderId="11" xfId="2" applyNumberFormat="1" applyFont="1" applyFill="1" applyBorder="1" applyAlignment="1">
      <alignment vertical="center"/>
    </xf>
    <xf numFmtId="0" fontId="2" fillId="34" borderId="44" xfId="2" applyFont="1" applyFill="1" applyBorder="1" applyAlignment="1">
      <alignment horizontal="center" vertical="center"/>
    </xf>
    <xf numFmtId="0" fontId="1" fillId="0" borderId="1" xfId="0" applyFont="1" applyFill="1" applyBorder="1" applyAlignment="1">
      <alignment horizontal="center" vertical="center"/>
    </xf>
    <xf numFmtId="164" fontId="10" fillId="0" borderId="1" xfId="48" applyNumberFormat="1" applyFont="1" applyFill="1" applyBorder="1" applyAlignment="1">
      <alignment vertical="center"/>
    </xf>
    <xf numFmtId="0" fontId="0" fillId="0" borderId="0" xfId="0" applyFill="1"/>
    <xf numFmtId="0" fontId="0" fillId="0" borderId="1" xfId="0" applyFill="1" applyBorder="1"/>
    <xf numFmtId="164" fontId="1" fillId="0" borderId="0" xfId="2" applyNumberFormat="1" applyFont="1" applyAlignment="1">
      <alignment vertical="center"/>
    </xf>
    <xf numFmtId="164" fontId="2" fillId="7" borderId="1" xfId="1" applyNumberFormat="1" applyFont="1" applyFill="1" applyBorder="1" applyAlignment="1">
      <alignment horizontal="center" vertical="center" wrapText="1"/>
    </xf>
    <xf numFmtId="164" fontId="2" fillId="11" borderId="1" xfId="1" applyNumberFormat="1" applyFont="1" applyFill="1" applyBorder="1" applyAlignment="1">
      <alignment horizontal="center" vertical="center" wrapText="1"/>
    </xf>
    <xf numFmtId="164" fontId="1" fillId="0" borderId="1" xfId="5" applyNumberFormat="1" applyFont="1" applyFill="1" applyBorder="1" applyAlignment="1">
      <alignment vertical="center"/>
    </xf>
    <xf numFmtId="164" fontId="0" fillId="0" borderId="1" xfId="0" applyNumberFormat="1" applyFill="1" applyBorder="1"/>
    <xf numFmtId="164" fontId="0" fillId="0" borderId="0" xfId="0" applyNumberFormat="1"/>
    <xf numFmtId="0" fontId="0" fillId="0" borderId="1" xfId="0" applyFill="1" applyBorder="1" applyAlignment="1">
      <alignment horizontal="center" vertical="center"/>
    </xf>
    <xf numFmtId="164" fontId="2" fillId="12" borderId="1" xfId="1" applyNumberFormat="1" applyFont="1" applyFill="1" applyBorder="1" applyAlignment="1">
      <alignment horizontal="right" vertical="center"/>
    </xf>
    <xf numFmtId="0" fontId="36" fillId="0" borderId="0" xfId="0" applyFont="1" applyBorder="1" applyAlignment="1">
      <alignment horizontal="left" vertical="center" wrapText="1"/>
    </xf>
    <xf numFmtId="164" fontId="11" fillId="0" borderId="0" xfId="0" applyNumberFormat="1" applyFont="1" applyFill="1" applyAlignment="1">
      <alignment horizontal="right" vertical="center"/>
    </xf>
    <xf numFmtId="164" fontId="11" fillId="0" borderId="0"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wrapText="1"/>
    </xf>
    <xf numFmtId="164" fontId="11" fillId="12" borderId="1" xfId="0" applyNumberFormat="1" applyFont="1" applyFill="1" applyBorder="1" applyAlignment="1">
      <alignment horizontal="right" vertical="center" wrapText="1"/>
    </xf>
    <xf numFmtId="164" fontId="11" fillId="2" borderId="1" xfId="48" applyNumberFormat="1" applyFont="1" applyFill="1" applyBorder="1" applyAlignment="1">
      <alignment horizontal="right" vertical="center" wrapText="1"/>
    </xf>
    <xf numFmtId="164" fontId="11" fillId="0" borderId="1" xfId="80" applyNumberFormat="1" applyFont="1" applyFill="1" applyBorder="1" applyAlignment="1">
      <alignment horizontal="right" vertical="center" wrapText="1"/>
    </xf>
    <xf numFmtId="164" fontId="11" fillId="0" borderId="1" xfId="48" applyNumberFormat="1" applyFont="1" applyFill="1" applyBorder="1" applyAlignment="1">
      <alignment vertical="center" wrapText="1"/>
    </xf>
    <xf numFmtId="164" fontId="11" fillId="0" borderId="1" xfId="0" applyNumberFormat="1" applyFont="1" applyFill="1" applyBorder="1" applyAlignment="1">
      <alignment horizontal="right" vertical="center"/>
    </xf>
    <xf numFmtId="0" fontId="11" fillId="0" borderId="1" xfId="0" applyFont="1" applyFill="1" applyBorder="1" applyAlignment="1">
      <alignment vertical="center"/>
    </xf>
    <xf numFmtId="165" fontId="11" fillId="10" borderId="1" xfId="48" applyNumberFormat="1" applyFont="1" applyFill="1" applyBorder="1" applyAlignment="1">
      <alignment horizontal="right" vertical="center" wrapText="1"/>
    </xf>
    <xf numFmtId="165" fontId="11" fillId="0" borderId="1" xfId="58" applyFont="1" applyFill="1" applyBorder="1" applyAlignment="1" applyProtection="1">
      <alignment vertical="center" wrapText="1"/>
    </xf>
    <xf numFmtId="170" fontId="11" fillId="0" borderId="1" xfId="84" applyNumberFormat="1" applyFont="1" applyFill="1" applyBorder="1" applyAlignment="1" applyProtection="1">
      <alignment horizontal="right" vertical="center"/>
    </xf>
    <xf numFmtId="170" fontId="11" fillId="0" borderId="1" xfId="84" applyNumberFormat="1" applyFont="1" applyFill="1" applyBorder="1" applyAlignment="1" applyProtection="1">
      <alignment horizontal="right" vertical="center" wrapText="1"/>
    </xf>
    <xf numFmtId="164" fontId="11" fillId="0" borderId="1" xfId="62" applyNumberFormat="1" applyFont="1" applyBorder="1" applyAlignment="1">
      <alignment horizontal="right" vertical="center"/>
    </xf>
    <xf numFmtId="164" fontId="11" fillId="0" borderId="1" xfId="62" applyNumberFormat="1" applyFont="1" applyBorder="1" applyAlignment="1">
      <alignment horizontal="right" vertical="center" wrapText="1"/>
    </xf>
    <xf numFmtId="164" fontId="11" fillId="0" borderId="1" xfId="62" applyNumberFormat="1" applyFont="1" applyFill="1" applyBorder="1" applyAlignment="1">
      <alignment horizontal="right" vertical="center" wrapText="1"/>
    </xf>
    <xf numFmtId="44" fontId="11" fillId="0" borderId="1" xfId="62" applyFont="1" applyFill="1" applyBorder="1" applyAlignment="1">
      <alignment vertical="center" wrapText="1"/>
    </xf>
    <xf numFmtId="164" fontId="11" fillId="0" borderId="1" xfId="5" applyNumberFormat="1" applyFont="1" applyFill="1" applyBorder="1" applyAlignment="1">
      <alignment horizontal="right" vertical="center" wrapText="1"/>
    </xf>
    <xf numFmtId="164" fontId="11" fillId="0" borderId="1" xfId="0" applyNumberFormat="1" applyFont="1" applyFill="1" applyBorder="1" applyAlignment="1">
      <alignment horizontal="right" vertical="center" wrapText="1"/>
    </xf>
    <xf numFmtId="170" fontId="65" fillId="0" borderId="1" xfId="0" applyNumberFormat="1" applyFont="1" applyFill="1" applyBorder="1" applyAlignment="1">
      <alignment horizontal="right" vertical="center" wrapText="1"/>
    </xf>
    <xf numFmtId="164" fontId="11" fillId="0" borderId="1" xfId="0" applyNumberFormat="1" applyFont="1" applyFill="1" applyBorder="1" applyAlignment="1">
      <alignment vertical="center" wrapText="1"/>
    </xf>
    <xf numFmtId="0" fontId="1" fillId="0" borderId="1" xfId="48" applyFont="1" applyFill="1" applyBorder="1" applyAlignment="1">
      <alignment horizontal="left" vertical="center"/>
    </xf>
    <xf numFmtId="164" fontId="1" fillId="0" borderId="1" xfId="1" applyNumberFormat="1" applyFont="1" applyFill="1" applyBorder="1" applyAlignment="1">
      <alignment horizontal="right" vertical="center" wrapText="1"/>
    </xf>
    <xf numFmtId="0" fontId="10" fillId="0" borderId="25" xfId="0" applyFont="1" applyFill="1" applyBorder="1" applyAlignment="1">
      <alignment horizontal="center" vertical="center"/>
    </xf>
    <xf numFmtId="164" fontId="11" fillId="0" borderId="0" xfId="0" applyNumberFormat="1" applyFont="1" applyFill="1" applyBorder="1" applyAlignment="1">
      <alignment horizontal="right" vertical="center"/>
    </xf>
    <xf numFmtId="0" fontId="1" fillId="0" borderId="1" xfId="0" applyFont="1" applyFill="1" applyBorder="1" applyAlignment="1">
      <alignment horizontal="center" vertical="center" wrapText="1"/>
    </xf>
    <xf numFmtId="0" fontId="10" fillId="0" borderId="0" xfId="0" applyFont="1" applyBorder="1" applyAlignment="1">
      <alignment horizontal="left" vertical="center" wrapText="1"/>
    </xf>
    <xf numFmtId="0" fontId="1" fillId="0" borderId="33" xfId="48" applyFont="1" applyFill="1" applyBorder="1" applyAlignment="1">
      <alignment vertical="center" wrapText="1"/>
    </xf>
    <xf numFmtId="0" fontId="1" fillId="0" borderId="1" xfId="48" applyFont="1" applyFill="1" applyBorder="1" applyAlignment="1">
      <alignment vertical="center" wrapText="1"/>
    </xf>
    <xf numFmtId="0" fontId="1" fillId="0" borderId="33" xfId="48" applyFont="1" applyFill="1" applyBorder="1" applyAlignment="1">
      <alignment horizontal="center" vertical="center" wrapText="1"/>
    </xf>
    <xf numFmtId="0" fontId="1" fillId="0" borderId="1" xfId="48" applyFont="1" applyFill="1" applyBorder="1" applyAlignment="1">
      <alignment horizontal="center" vertical="center" wrapText="1"/>
    </xf>
    <xf numFmtId="164" fontId="1" fillId="0" borderId="1" xfId="48" applyNumberFormat="1" applyFont="1" applyFill="1" applyBorder="1" applyAlignment="1">
      <alignment vertical="center" wrapText="1"/>
    </xf>
    <xf numFmtId="0" fontId="1" fillId="0" borderId="1" xfId="48" applyFill="1" applyBorder="1"/>
    <xf numFmtId="0" fontId="1" fillId="0" borderId="1" xfId="48" applyFont="1" applyFill="1" applyBorder="1" applyAlignment="1">
      <alignment vertical="center" wrapText="1"/>
    </xf>
    <xf numFmtId="0" fontId="1" fillId="0" borderId="1" xfId="48" applyFont="1" applyFill="1" applyBorder="1" applyAlignment="1">
      <alignment horizontal="center" vertical="center" wrapText="1"/>
    </xf>
    <xf numFmtId="164" fontId="1" fillId="10" borderId="1" xfId="48" applyNumberFormat="1" applyFont="1" applyFill="1" applyBorder="1" applyAlignment="1">
      <alignment vertical="center" wrapText="1"/>
    </xf>
    <xf numFmtId="0" fontId="1" fillId="0" borderId="1" xfId="48" applyFont="1" applyFill="1" applyBorder="1" applyAlignment="1">
      <alignment vertical="center" wrapText="1"/>
    </xf>
    <xf numFmtId="0" fontId="1" fillId="0" borderId="1" xfId="48" applyFont="1" applyFill="1" applyBorder="1" applyAlignment="1">
      <alignment horizontal="center" vertical="center" wrapText="1"/>
    </xf>
    <xf numFmtId="164" fontId="1" fillId="10" borderId="1" xfId="48" applyNumberFormat="1" applyFont="1" applyFill="1" applyBorder="1" applyAlignment="1">
      <alignment vertical="center" wrapText="1"/>
    </xf>
    <xf numFmtId="164" fontId="40" fillId="10" borderId="1" xfId="48" applyNumberFormat="1" applyFont="1" applyFill="1" applyBorder="1" applyAlignment="1">
      <alignment vertical="center" wrapText="1"/>
    </xf>
    <xf numFmtId="0" fontId="36" fillId="10" borderId="0" xfId="0" applyFont="1" applyFill="1" applyBorder="1" applyAlignment="1">
      <alignment horizontal="center"/>
    </xf>
    <xf numFmtId="0" fontId="36" fillId="10" borderId="0" xfId="0" applyFont="1" applyFill="1" applyAlignment="1">
      <alignment horizontal="center"/>
    </xf>
    <xf numFmtId="0" fontId="36" fillId="10" borderId="0" xfId="0" applyFont="1" applyFill="1"/>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1" fillId="0" borderId="1" xfId="0" quotePrefix="1"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164" fontId="11" fillId="0" borderId="1" xfId="48" applyNumberFormat="1" applyFont="1" applyFill="1" applyBorder="1" applyAlignment="1">
      <alignment horizontal="right" vertical="center" wrapText="1"/>
    </xf>
    <xf numFmtId="164" fontId="11" fillId="0" borderId="1" xfId="48" applyNumberFormat="1" applyFont="1" applyFill="1" applyBorder="1" applyAlignment="1">
      <alignment horizontal="right" vertical="center" wrapText="1"/>
    </xf>
    <xf numFmtId="0" fontId="1" fillId="35" borderId="1" xfId="48" applyFont="1" applyFill="1" applyBorder="1" applyAlignment="1">
      <alignment horizontal="center" vertical="center" wrapText="1"/>
    </xf>
    <xf numFmtId="168" fontId="1" fillId="0" borderId="1" xfId="48" applyNumberFormat="1" applyFont="1" applyBorder="1" applyAlignment="1">
      <alignment horizontal="center" vertical="center" wrapText="1"/>
    </xf>
    <xf numFmtId="0" fontId="1" fillId="35" borderId="1" xfId="0" applyFont="1" applyFill="1" applyBorder="1" applyAlignment="1">
      <alignment horizontal="center" vertical="center" wrapText="1"/>
    </xf>
    <xf numFmtId="0" fontId="1" fillId="35" borderId="1" xfId="48" applyFont="1" applyFill="1" applyBorder="1" applyAlignment="1">
      <alignment horizontal="left" vertical="center" wrapText="1"/>
    </xf>
    <xf numFmtId="168" fontId="1" fillId="35" borderId="1" xfId="48" applyNumberFormat="1" applyFont="1" applyFill="1" applyBorder="1" applyAlignment="1">
      <alignment horizontal="center" vertical="center" wrapText="1"/>
    </xf>
    <xf numFmtId="164" fontId="11" fillId="35" borderId="1" xfId="48" applyNumberFormat="1" applyFont="1" applyFill="1" applyBorder="1" applyAlignment="1">
      <alignment horizontal="right" vertical="center" wrapText="1"/>
    </xf>
    <xf numFmtId="0" fontId="1" fillId="35" borderId="1" xfId="0" applyFont="1" applyFill="1" applyBorder="1" applyAlignment="1">
      <alignment horizontal="center" vertical="center"/>
    </xf>
    <xf numFmtId="0" fontId="41" fillId="35" borderId="1" xfId="48" applyFont="1" applyFill="1" applyBorder="1" applyAlignment="1">
      <alignment horizontal="center" vertical="center" wrapText="1"/>
    </xf>
    <xf numFmtId="0" fontId="10" fillId="35" borderId="0" xfId="0" applyFont="1" applyFill="1" applyBorder="1" applyAlignment="1">
      <alignment horizontal="center"/>
    </xf>
    <xf numFmtId="0" fontId="10" fillId="35" borderId="0" xfId="0" applyFont="1" applyFill="1" applyAlignment="1">
      <alignment horizontal="center"/>
    </xf>
    <xf numFmtId="0" fontId="10" fillId="35" borderId="0" xfId="0" applyFont="1" applyFill="1"/>
    <xf numFmtId="0" fontId="1" fillId="35" borderId="1" xfId="48" applyFont="1" applyFill="1" applyBorder="1" applyAlignment="1">
      <alignment vertical="center" wrapText="1"/>
    </xf>
    <xf numFmtId="0" fontId="1" fillId="7" borderId="1" xfId="0" applyFont="1" applyFill="1" applyBorder="1" applyAlignment="1">
      <alignment horizontal="center" vertical="center" wrapText="1"/>
    </xf>
    <xf numFmtId="0" fontId="1" fillId="7" borderId="1" xfId="48" applyFont="1" applyFill="1" applyBorder="1" applyAlignment="1">
      <alignment horizontal="left" vertical="center" wrapText="1"/>
    </xf>
    <xf numFmtId="0" fontId="1" fillId="7" borderId="1" xfId="48" applyFont="1" applyFill="1" applyBorder="1" applyAlignment="1">
      <alignment horizontal="center" vertical="center" wrapText="1"/>
    </xf>
    <xf numFmtId="168" fontId="1" fillId="7" borderId="1" xfId="48" applyNumberFormat="1" applyFont="1" applyFill="1" applyBorder="1" applyAlignment="1">
      <alignment horizontal="center" vertical="center" wrapText="1"/>
    </xf>
    <xf numFmtId="164" fontId="11" fillId="7" borderId="1" xfId="48" applyNumberFormat="1" applyFont="1" applyFill="1" applyBorder="1" applyAlignment="1">
      <alignment horizontal="right" vertical="center" wrapText="1"/>
    </xf>
    <xf numFmtId="0" fontId="1" fillId="7" borderId="1" xfId="0" applyFont="1" applyFill="1" applyBorder="1" applyAlignment="1">
      <alignment horizontal="center" vertical="center"/>
    </xf>
    <xf numFmtId="0" fontId="41" fillId="7" borderId="1" xfId="48" applyFont="1" applyFill="1" applyBorder="1" applyAlignment="1">
      <alignment horizontal="center" vertical="center" wrapText="1"/>
    </xf>
    <xf numFmtId="0" fontId="10" fillId="7" borderId="0" xfId="0" applyFont="1" applyFill="1" applyBorder="1" applyAlignment="1">
      <alignment horizontal="center"/>
    </xf>
    <xf numFmtId="0" fontId="10" fillId="7" borderId="0" xfId="0" applyFont="1" applyFill="1" applyAlignment="1">
      <alignment horizontal="center"/>
    </xf>
    <xf numFmtId="0" fontId="10" fillId="7" borderId="0" xfId="0" applyFont="1" applyFill="1"/>
    <xf numFmtId="0" fontId="11" fillId="7" borderId="1" xfId="48" applyFont="1" applyFill="1" applyBorder="1" applyAlignment="1">
      <alignment horizontal="center" vertical="center" wrapText="1"/>
    </xf>
    <xf numFmtId="0" fontId="1" fillId="7" borderId="1" xfId="0" applyFont="1" applyFill="1" applyBorder="1" applyAlignment="1">
      <alignment horizontal="left" vertical="center" wrapText="1"/>
    </xf>
    <xf numFmtId="0" fontId="1" fillId="7" borderId="1" xfId="48" applyNumberFormat="1" applyFont="1" applyFill="1" applyBorder="1" applyAlignment="1">
      <alignment horizontal="center" vertical="center" wrapText="1"/>
    </xf>
    <xf numFmtId="0" fontId="43" fillId="7" borderId="1" xfId="48" applyFont="1" applyFill="1" applyBorder="1" applyAlignment="1">
      <alignment horizontal="left" vertical="center" wrapText="1"/>
    </xf>
    <xf numFmtId="164" fontId="11" fillId="7" borderId="1" xfId="80" applyNumberFormat="1" applyFont="1" applyFill="1" applyBorder="1" applyAlignment="1">
      <alignment horizontal="right" vertical="center" wrapText="1"/>
    </xf>
    <xf numFmtId="0" fontId="1" fillId="7" borderId="1" xfId="48" applyFont="1" applyFill="1" applyBorder="1" applyAlignment="1">
      <alignment vertical="center" wrapText="1"/>
    </xf>
    <xf numFmtId="0" fontId="2" fillId="7" borderId="1" xfId="48" applyFont="1" applyFill="1" applyBorder="1" applyAlignment="1">
      <alignment horizontal="center" vertical="center" wrapText="1"/>
    </xf>
    <xf numFmtId="164" fontId="68" fillId="5" borderId="1" xfId="0" applyNumberFormat="1" applyFont="1" applyFill="1" applyBorder="1" applyAlignment="1">
      <alignment horizontal="right" vertical="center" wrapText="1"/>
    </xf>
    <xf numFmtId="164" fontId="68" fillId="34" borderId="29" xfId="0" applyNumberFormat="1" applyFont="1" applyFill="1" applyBorder="1" applyAlignment="1">
      <alignment horizontal="right" vertical="center"/>
    </xf>
    <xf numFmtId="164" fontId="2" fillId="5" borderId="1" xfId="0" applyNumberFormat="1" applyFont="1" applyFill="1" applyBorder="1" applyAlignment="1">
      <alignment horizontal="center" vertical="center" wrapText="1"/>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1" xfId="48" applyFont="1" applyFill="1" applyBorder="1" applyAlignment="1">
      <alignment horizontal="center" vertical="center" wrapText="1"/>
    </xf>
    <xf numFmtId="0" fontId="1" fillId="0" borderId="32" xfId="48" applyFont="1" applyFill="1" applyBorder="1" applyAlignment="1">
      <alignment horizontal="center" vertical="center" wrapText="1"/>
    </xf>
    <xf numFmtId="0" fontId="1" fillId="0" borderId="33" xfId="48" applyFont="1" applyFill="1" applyBorder="1" applyAlignment="1">
      <alignment horizontal="center" vertical="center" wrapText="1"/>
    </xf>
    <xf numFmtId="0" fontId="11"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11" fillId="7"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4"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7" fillId="34" borderId="30" xfId="0" applyFont="1" applyFill="1" applyBorder="1" applyAlignment="1">
      <alignment horizontal="center" vertical="center"/>
    </xf>
    <xf numFmtId="0" fontId="37" fillId="34" borderId="28" xfId="0" applyFont="1" applyFill="1" applyBorder="1" applyAlignment="1">
      <alignment horizontal="center" vertical="center"/>
    </xf>
    <xf numFmtId="164" fontId="11" fillId="0" borderId="1" xfId="48" applyNumberFormat="1" applyFont="1" applyFill="1" applyBorder="1" applyAlignment="1">
      <alignment horizontal="right"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11" fillId="34" borderId="1" xfId="0" applyFont="1" applyFill="1" applyBorder="1" applyAlignment="1">
      <alignment horizontal="left" vertical="center" wrapText="1"/>
    </xf>
    <xf numFmtId="164" fontId="2" fillId="0" borderId="40" xfId="0" applyNumberFormat="1" applyFont="1" applyFill="1" applyBorder="1" applyAlignment="1">
      <alignment horizontal="left" vertical="center"/>
    </xf>
    <xf numFmtId="164" fontId="2" fillId="0" borderId="0" xfId="0" applyNumberFormat="1" applyFont="1" applyFill="1" applyBorder="1" applyAlignment="1">
      <alignment horizontal="left"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38" fillId="8" borderId="26" xfId="0" applyFont="1" applyFill="1" applyBorder="1" applyAlignment="1">
      <alignment horizontal="center" vertical="center"/>
    </xf>
    <xf numFmtId="0" fontId="38" fillId="8" borderId="27"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5" xfId="0" applyFont="1" applyFill="1" applyBorder="1" applyAlignment="1">
      <alignment horizontal="center" vertical="center"/>
    </xf>
    <xf numFmtId="0" fontId="2" fillId="11" borderId="1" xfId="1" applyNumberFormat="1" applyFont="1" applyFill="1" applyBorder="1" applyAlignment="1">
      <alignment horizontal="left" vertical="center" wrapText="1"/>
    </xf>
    <xf numFmtId="0" fontId="2" fillId="12" borderId="1" xfId="1" applyNumberFormat="1" applyFont="1" applyFill="1" applyBorder="1" applyAlignment="1">
      <alignment horizontal="center" vertical="center"/>
    </xf>
    <xf numFmtId="0" fontId="2" fillId="0" borderId="10" xfId="2" applyFont="1" applyBorder="1" applyAlignment="1">
      <alignment horizontal="left" vertical="center"/>
    </xf>
    <xf numFmtId="0" fontId="2" fillId="0" borderId="12" xfId="2" applyFont="1" applyBorder="1" applyAlignment="1">
      <alignment horizontal="left" vertical="center"/>
    </xf>
    <xf numFmtId="0" fontId="2" fillId="0" borderId="11" xfId="2" applyFont="1" applyBorder="1" applyAlignment="1">
      <alignment horizontal="left" vertical="center"/>
    </xf>
    <xf numFmtId="0" fontId="42" fillId="7" borderId="1" xfId="0" applyFont="1" applyFill="1" applyBorder="1" applyAlignment="1">
      <alignment horizontal="center" vertical="center"/>
    </xf>
    <xf numFmtId="167" fontId="1" fillId="0" borderId="31" xfId="1" applyNumberFormat="1" applyFont="1" applyFill="1" applyBorder="1" applyAlignment="1">
      <alignment horizontal="left" vertical="center"/>
    </xf>
    <xf numFmtId="167" fontId="1" fillId="0" borderId="32" xfId="1" applyNumberFormat="1" applyFont="1" applyFill="1" applyBorder="1" applyAlignment="1">
      <alignment horizontal="left" vertical="center"/>
    </xf>
    <xf numFmtId="0" fontId="2" fillId="4" borderId="7" xfId="0" applyFont="1" applyFill="1" applyBorder="1" applyAlignment="1">
      <alignment horizontal="left" vertical="center"/>
    </xf>
    <xf numFmtId="0" fontId="2" fillId="4" borderId="1" xfId="0" applyFont="1" applyFill="1" applyBorder="1" applyAlignment="1">
      <alignment horizontal="left" vertical="center"/>
    </xf>
    <xf numFmtId="0" fontId="2" fillId="4" borderId="8" xfId="0" applyFont="1" applyFill="1" applyBorder="1" applyAlignment="1">
      <alignment horizontal="left" vertical="center"/>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69" fillId="0" borderId="1" xfId="48" applyFont="1" applyFill="1" applyBorder="1" applyAlignment="1">
      <alignment horizontal="center" vertical="center" wrapText="1"/>
    </xf>
    <xf numFmtId="49" fontId="69" fillId="0" borderId="1" xfId="48" applyNumberFormat="1" applyFont="1" applyFill="1" applyBorder="1" applyAlignment="1">
      <alignment horizontal="center" vertical="center" wrapText="1"/>
    </xf>
  </cellXfs>
  <cellStyles count="140">
    <cellStyle name="20% - akcent 1 2" xfId="13" xr:uid="{00000000-0005-0000-0000-000000000000}"/>
    <cellStyle name="20% - akcent 2 2" xfId="14" xr:uid="{00000000-0005-0000-0000-000001000000}"/>
    <cellStyle name="20% - akcent 3 2" xfId="15" xr:uid="{00000000-0005-0000-0000-000002000000}"/>
    <cellStyle name="20% - akcent 4 2" xfId="16" xr:uid="{00000000-0005-0000-0000-000003000000}"/>
    <cellStyle name="20% - akcent 5 2" xfId="17" xr:uid="{00000000-0005-0000-0000-000004000000}"/>
    <cellStyle name="20% - akcent 6 2" xfId="18" xr:uid="{00000000-0005-0000-0000-000005000000}"/>
    <cellStyle name="40% - akcent 1 2" xfId="19" xr:uid="{00000000-0005-0000-0000-000006000000}"/>
    <cellStyle name="40% - akcent 2 2" xfId="20" xr:uid="{00000000-0005-0000-0000-000007000000}"/>
    <cellStyle name="40% - akcent 3 2" xfId="21" xr:uid="{00000000-0005-0000-0000-000008000000}"/>
    <cellStyle name="40% - akcent 4 2" xfId="22" xr:uid="{00000000-0005-0000-0000-000009000000}"/>
    <cellStyle name="40% - akcent 5 2" xfId="23" xr:uid="{00000000-0005-0000-0000-00000A000000}"/>
    <cellStyle name="40% - akcent 6 2" xfId="24" xr:uid="{00000000-0005-0000-0000-00000B000000}"/>
    <cellStyle name="60% - akcent 1 2" xfId="25" xr:uid="{00000000-0005-0000-0000-00000C000000}"/>
    <cellStyle name="60% - akcent 2 2" xfId="26" xr:uid="{00000000-0005-0000-0000-00000D000000}"/>
    <cellStyle name="60% - akcent 3 2" xfId="27" xr:uid="{00000000-0005-0000-0000-00000E000000}"/>
    <cellStyle name="60% - akcent 4 2" xfId="28" xr:uid="{00000000-0005-0000-0000-00000F000000}"/>
    <cellStyle name="60% - akcent 5 2" xfId="29" xr:uid="{00000000-0005-0000-0000-000010000000}"/>
    <cellStyle name="60% - akcent 6 2" xfId="30" xr:uid="{00000000-0005-0000-0000-000011000000}"/>
    <cellStyle name="Accent" xfId="100" xr:uid="{00000000-0005-0000-0000-000012000000}"/>
    <cellStyle name="Accent 1" xfId="99" xr:uid="{00000000-0005-0000-0000-000013000000}"/>
    <cellStyle name="Accent 2" xfId="98" xr:uid="{00000000-0005-0000-0000-000014000000}"/>
    <cellStyle name="Accent 3" xfId="97" xr:uid="{00000000-0005-0000-0000-000015000000}"/>
    <cellStyle name="Akcent 1 2" xfId="31" xr:uid="{00000000-0005-0000-0000-000016000000}"/>
    <cellStyle name="Akcent 2 2" xfId="32" xr:uid="{00000000-0005-0000-0000-000017000000}"/>
    <cellStyle name="Akcent 3 2" xfId="33" xr:uid="{00000000-0005-0000-0000-000018000000}"/>
    <cellStyle name="Akcent 4 2" xfId="34" xr:uid="{00000000-0005-0000-0000-000019000000}"/>
    <cellStyle name="Akcent 5 2" xfId="35" xr:uid="{00000000-0005-0000-0000-00001A000000}"/>
    <cellStyle name="Akcent 6 2" xfId="36" xr:uid="{00000000-0005-0000-0000-00001B000000}"/>
    <cellStyle name="Bad" xfId="96" xr:uid="{00000000-0005-0000-0000-00001C000000}"/>
    <cellStyle name="Dane wejściowe 2" xfId="37" xr:uid="{00000000-0005-0000-0000-00001D000000}"/>
    <cellStyle name="Dane wyjściowe 2" xfId="38" xr:uid="{00000000-0005-0000-0000-00001E000000}"/>
    <cellStyle name="Dobre 2" xfId="39" xr:uid="{00000000-0005-0000-0000-00001F000000}"/>
    <cellStyle name="Error" xfId="95" xr:uid="{00000000-0005-0000-0000-000020000000}"/>
    <cellStyle name="Excel_BuiltIn_Currency" xfId="105" xr:uid="{00000000-0005-0000-0000-000021000000}"/>
    <cellStyle name="Footnote" xfId="103" xr:uid="{00000000-0005-0000-0000-000022000000}"/>
    <cellStyle name="Good" xfId="94" xr:uid="{00000000-0005-0000-0000-000023000000}"/>
    <cellStyle name="Heading" xfId="93" xr:uid="{00000000-0005-0000-0000-000024000000}"/>
    <cellStyle name="Heading 1" xfId="92" xr:uid="{00000000-0005-0000-0000-000025000000}"/>
    <cellStyle name="Heading 2" xfId="91" xr:uid="{00000000-0005-0000-0000-000026000000}"/>
    <cellStyle name="Heading 3" xfId="106" xr:uid="{00000000-0005-0000-0000-000027000000}"/>
    <cellStyle name="Heading1" xfId="107" xr:uid="{00000000-0005-0000-0000-000028000000}"/>
    <cellStyle name="Hiperłącze 2" xfId="40" xr:uid="{00000000-0005-0000-0000-000029000000}"/>
    <cellStyle name="Komórka połączona 2" xfId="41" xr:uid="{00000000-0005-0000-0000-00002A000000}"/>
    <cellStyle name="Komórka zaznaczona 2" xfId="42" xr:uid="{00000000-0005-0000-0000-00002B000000}"/>
    <cellStyle name="Nagłówek 1 2" xfId="43" xr:uid="{00000000-0005-0000-0000-00002C000000}"/>
    <cellStyle name="Nagłówek 2 2" xfId="44" xr:uid="{00000000-0005-0000-0000-00002D000000}"/>
    <cellStyle name="Nagłówek 3 2" xfId="45" xr:uid="{00000000-0005-0000-0000-00002E000000}"/>
    <cellStyle name="Nagłówek 4 2" xfId="46" xr:uid="{00000000-0005-0000-0000-00002F000000}"/>
    <cellStyle name="Neutral" xfId="90" xr:uid="{00000000-0005-0000-0000-000030000000}"/>
    <cellStyle name="Neutralne 2" xfId="47" xr:uid="{00000000-0005-0000-0000-000031000000}"/>
    <cellStyle name="Normalny" xfId="0" builtinId="0"/>
    <cellStyle name="Normalny 2" xfId="1" xr:uid="{00000000-0005-0000-0000-000033000000}"/>
    <cellStyle name="Normalny 2 2" xfId="48" xr:uid="{00000000-0005-0000-0000-000034000000}"/>
    <cellStyle name="Normalny 2 2 2" xfId="109" xr:uid="{00000000-0005-0000-0000-000035000000}"/>
    <cellStyle name="Normalny 2 3" xfId="49" xr:uid="{00000000-0005-0000-0000-000036000000}"/>
    <cellStyle name="Normalny 2 4" xfId="108" xr:uid="{00000000-0005-0000-0000-000037000000}"/>
    <cellStyle name="Normalny 3" xfId="2" xr:uid="{00000000-0005-0000-0000-000038000000}"/>
    <cellStyle name="Normalny 3 2" xfId="115" xr:uid="{00000000-0005-0000-0000-000039000000}"/>
    <cellStyle name="Normalny 4" xfId="3" xr:uid="{00000000-0005-0000-0000-00003A000000}"/>
    <cellStyle name="Normalny 4 2" xfId="114" xr:uid="{00000000-0005-0000-0000-00003B000000}"/>
    <cellStyle name="Normalny 5" xfId="8" xr:uid="{00000000-0005-0000-0000-00003C000000}"/>
    <cellStyle name="Normalny 5 2" xfId="117" xr:uid="{00000000-0005-0000-0000-00003D000000}"/>
    <cellStyle name="Normalny 6" xfId="9" xr:uid="{00000000-0005-0000-0000-00003E000000}"/>
    <cellStyle name="Normalny 7" xfId="12" xr:uid="{00000000-0005-0000-0000-00003F000000}"/>
    <cellStyle name="Normalny 8" xfId="104" xr:uid="{00000000-0005-0000-0000-000040000000}"/>
    <cellStyle name="Normalny_pozostałe dane" xfId="66" xr:uid="{00000000-0005-0000-0000-000041000000}"/>
    <cellStyle name="Normalny_Zeszyt1" xfId="67" xr:uid="{00000000-0005-0000-0000-000042000000}"/>
    <cellStyle name="Note" xfId="89" xr:uid="{00000000-0005-0000-0000-000043000000}"/>
    <cellStyle name="Obliczenia 2" xfId="50" xr:uid="{00000000-0005-0000-0000-000044000000}"/>
    <cellStyle name="Procentowy 2" xfId="4" xr:uid="{00000000-0005-0000-0000-000045000000}"/>
    <cellStyle name="Procentowy 2 2" xfId="113" xr:uid="{00000000-0005-0000-0000-000046000000}"/>
    <cellStyle name="Result" xfId="110" xr:uid="{00000000-0005-0000-0000-000047000000}"/>
    <cellStyle name="Result2" xfId="111" xr:uid="{00000000-0005-0000-0000-000048000000}"/>
    <cellStyle name="Status" xfId="88" xr:uid="{00000000-0005-0000-0000-000049000000}"/>
    <cellStyle name="Suma 2" xfId="51" xr:uid="{00000000-0005-0000-0000-00004A000000}"/>
    <cellStyle name="Tekst objaśnienia 2" xfId="52" xr:uid="{00000000-0005-0000-0000-00004B000000}"/>
    <cellStyle name="Tekst ostrzeżenia 2" xfId="53" xr:uid="{00000000-0005-0000-0000-00004C000000}"/>
    <cellStyle name="Text" xfId="87" xr:uid="{00000000-0005-0000-0000-00004D000000}"/>
    <cellStyle name="Tytuł 2" xfId="54" xr:uid="{00000000-0005-0000-0000-00004E000000}"/>
    <cellStyle name="Uwaga 2" xfId="55" xr:uid="{00000000-0005-0000-0000-00004F000000}"/>
    <cellStyle name="Walutowy" xfId="11" builtinId="4"/>
    <cellStyle name="Walutowy 10" xfId="71" xr:uid="{00000000-0005-0000-0000-000051000000}"/>
    <cellStyle name="Walutowy 10 2" xfId="129" xr:uid="{00000000-0005-0000-0000-000052000000}"/>
    <cellStyle name="Walutowy 11" xfId="74" xr:uid="{00000000-0005-0000-0000-000053000000}"/>
    <cellStyle name="Walutowy 11 2" xfId="132" xr:uid="{00000000-0005-0000-0000-000054000000}"/>
    <cellStyle name="Walutowy 12" xfId="78" xr:uid="{00000000-0005-0000-0000-000055000000}"/>
    <cellStyle name="Walutowy 12 2" xfId="136" xr:uid="{00000000-0005-0000-0000-000056000000}"/>
    <cellStyle name="Walutowy 13" xfId="101" xr:uid="{00000000-0005-0000-0000-000057000000}"/>
    <cellStyle name="Walutowy 14" xfId="86" xr:uid="{00000000-0005-0000-0000-000058000000}"/>
    <cellStyle name="Walutowy 15" xfId="139" xr:uid="{00000000-0005-0000-0000-000059000000}"/>
    <cellStyle name="Walutowy 2" xfId="5" xr:uid="{00000000-0005-0000-0000-00005A000000}"/>
    <cellStyle name="Walutowy 2 10" xfId="102" xr:uid="{00000000-0005-0000-0000-00005B000000}"/>
    <cellStyle name="Walutowy 2 11" xfId="85" xr:uid="{00000000-0005-0000-0000-00005C000000}"/>
    <cellStyle name="Walutowy 2 12" xfId="112" xr:uid="{00000000-0005-0000-0000-00005D000000}"/>
    <cellStyle name="Walutowy 2 2" xfId="58" xr:uid="{00000000-0005-0000-0000-00005E000000}"/>
    <cellStyle name="Walutowy 2 3" xfId="57" xr:uid="{00000000-0005-0000-0000-00005F000000}"/>
    <cellStyle name="Walutowy 2 3 2" xfId="119" xr:uid="{00000000-0005-0000-0000-000060000000}"/>
    <cellStyle name="Walutowy 2 4" xfId="61" xr:uid="{00000000-0005-0000-0000-000061000000}"/>
    <cellStyle name="Walutowy 2 4 2" xfId="121" xr:uid="{00000000-0005-0000-0000-000062000000}"/>
    <cellStyle name="Walutowy 2 5" xfId="64" xr:uid="{00000000-0005-0000-0000-000063000000}"/>
    <cellStyle name="Walutowy 2 5 2" xfId="124" xr:uid="{00000000-0005-0000-0000-000064000000}"/>
    <cellStyle name="Walutowy 2 6" xfId="69" xr:uid="{00000000-0005-0000-0000-000065000000}"/>
    <cellStyle name="Walutowy 2 6 2" xfId="127" xr:uid="{00000000-0005-0000-0000-000066000000}"/>
    <cellStyle name="Walutowy 2 7" xfId="72" xr:uid="{00000000-0005-0000-0000-000067000000}"/>
    <cellStyle name="Walutowy 2 7 2" xfId="130" xr:uid="{00000000-0005-0000-0000-000068000000}"/>
    <cellStyle name="Walutowy 2 8" xfId="75" xr:uid="{00000000-0005-0000-0000-000069000000}"/>
    <cellStyle name="Walutowy 2 8 2" xfId="133" xr:uid="{00000000-0005-0000-0000-00006A000000}"/>
    <cellStyle name="Walutowy 2 9" xfId="79" xr:uid="{00000000-0005-0000-0000-00006B000000}"/>
    <cellStyle name="Walutowy 2 9 2" xfId="137" xr:uid="{00000000-0005-0000-0000-00006C000000}"/>
    <cellStyle name="Walutowy 3" xfId="6" xr:uid="{00000000-0005-0000-0000-00006D000000}"/>
    <cellStyle name="Walutowy 3 2" xfId="62" xr:uid="{00000000-0005-0000-0000-00006E000000}"/>
    <cellStyle name="Walutowy 3 2 2" xfId="122" xr:uid="{00000000-0005-0000-0000-00006F000000}"/>
    <cellStyle name="Walutowy 3 3" xfId="65" xr:uid="{00000000-0005-0000-0000-000070000000}"/>
    <cellStyle name="Walutowy 3 3 2" xfId="125" xr:uid="{00000000-0005-0000-0000-000071000000}"/>
    <cellStyle name="Walutowy 3 4" xfId="70" xr:uid="{00000000-0005-0000-0000-000072000000}"/>
    <cellStyle name="Walutowy 3 4 2" xfId="128" xr:uid="{00000000-0005-0000-0000-000073000000}"/>
    <cellStyle name="Walutowy 3 5" xfId="73" xr:uid="{00000000-0005-0000-0000-000074000000}"/>
    <cellStyle name="Walutowy 3 5 2" xfId="131" xr:uid="{00000000-0005-0000-0000-000075000000}"/>
    <cellStyle name="Walutowy 3 6" xfId="76" xr:uid="{00000000-0005-0000-0000-000076000000}"/>
    <cellStyle name="Walutowy 3 6 2" xfId="134" xr:uid="{00000000-0005-0000-0000-000077000000}"/>
    <cellStyle name="Walutowy 3 7" xfId="80" xr:uid="{00000000-0005-0000-0000-000078000000}"/>
    <cellStyle name="Walutowy 3 7 2" xfId="82" xr:uid="{00000000-0005-0000-0000-000079000000}"/>
    <cellStyle name="Walutowy 3 8" xfId="84" xr:uid="{00000000-0005-0000-0000-00007A000000}"/>
    <cellStyle name="Walutowy 4" xfId="7" xr:uid="{00000000-0005-0000-0000-00007B000000}"/>
    <cellStyle name="Walutowy 4 2" xfId="77" xr:uid="{00000000-0005-0000-0000-00007C000000}"/>
    <cellStyle name="Walutowy 4 2 2" xfId="135" xr:uid="{00000000-0005-0000-0000-00007D000000}"/>
    <cellStyle name="Walutowy 4 3" xfId="81" xr:uid="{00000000-0005-0000-0000-00007E000000}"/>
    <cellStyle name="Walutowy 4 3 2" xfId="138" xr:uid="{00000000-0005-0000-0000-00007F000000}"/>
    <cellStyle name="Walutowy 4 4" xfId="116" xr:uid="{00000000-0005-0000-0000-000080000000}"/>
    <cellStyle name="Walutowy 5" xfId="10" xr:uid="{00000000-0005-0000-0000-000081000000}"/>
    <cellStyle name="Walutowy 6" xfId="56" xr:uid="{00000000-0005-0000-0000-000082000000}"/>
    <cellStyle name="Walutowy 6 2" xfId="118" xr:uid="{00000000-0005-0000-0000-000083000000}"/>
    <cellStyle name="Walutowy 7" xfId="60" xr:uid="{00000000-0005-0000-0000-000084000000}"/>
    <cellStyle name="Walutowy 7 2" xfId="120" xr:uid="{00000000-0005-0000-0000-000085000000}"/>
    <cellStyle name="Walutowy 8" xfId="63" xr:uid="{00000000-0005-0000-0000-000086000000}"/>
    <cellStyle name="Walutowy 8 2" xfId="123" xr:uid="{00000000-0005-0000-0000-000087000000}"/>
    <cellStyle name="Walutowy 9" xfId="68" xr:uid="{00000000-0005-0000-0000-000088000000}"/>
    <cellStyle name="Walutowy 9 2" xfId="126" xr:uid="{00000000-0005-0000-0000-000089000000}"/>
    <cellStyle name="Warning" xfId="83" xr:uid="{00000000-0005-0000-0000-00008A000000}"/>
    <cellStyle name="Złe 2" xfId="59" xr:uid="{00000000-0005-0000-0000-00008B000000}"/>
  </cellStyles>
  <dxfs count="0"/>
  <tableStyles count="0" defaultTableStyle="TableStyleMedium9" defaultPivotStyle="PivotStyleLight16"/>
  <colors>
    <mruColors>
      <color rgb="FFFFFF99"/>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view="pageBreakPreview" zoomScale="85" zoomScaleNormal="85" zoomScaleSheetLayoutView="85" workbookViewId="0">
      <selection activeCell="G8" sqref="G8"/>
    </sheetView>
  </sheetViews>
  <sheetFormatPr defaultRowHeight="15"/>
  <cols>
    <col min="1" max="1" width="6.140625" style="5" customWidth="1"/>
    <col min="2" max="2" width="37.28515625" style="33" customWidth="1"/>
    <col min="3" max="3" width="37" style="28" customWidth="1"/>
    <col min="4" max="5" width="18.140625" style="17" customWidth="1"/>
    <col min="6" max="6" width="10.7109375" style="5" customWidth="1"/>
    <col min="7" max="8" width="15.28515625" style="5" customWidth="1"/>
    <col min="9" max="9" width="27.140625" style="198" customWidth="1"/>
    <col min="10" max="16384" width="9.140625" style="5"/>
  </cols>
  <sheetData>
    <row r="1" spans="1:9" s="34" customFormat="1" ht="24.75" customHeight="1" thickBot="1">
      <c r="A1" s="410" t="s">
        <v>50</v>
      </c>
      <c r="B1" s="411"/>
      <c r="C1" s="412"/>
      <c r="D1" s="13"/>
      <c r="E1" s="13"/>
      <c r="I1" s="197"/>
    </row>
    <row r="3" spans="1:9" ht="20.25">
      <c r="A3" s="62" t="s">
        <v>90</v>
      </c>
    </row>
    <row r="4" spans="1:9" ht="18">
      <c r="A4" s="34" t="s">
        <v>91</v>
      </c>
    </row>
    <row r="5" spans="1:9" ht="18">
      <c r="A5" s="34" t="s">
        <v>92</v>
      </c>
    </row>
    <row r="7" spans="1:9" s="6" customFormat="1" ht="44.25" customHeight="1">
      <c r="A7" s="371" t="s">
        <v>13</v>
      </c>
      <c r="B7" s="371" t="s">
        <v>33</v>
      </c>
      <c r="C7" s="371" t="s">
        <v>42</v>
      </c>
      <c r="D7" s="371" t="s">
        <v>21</v>
      </c>
      <c r="E7" s="371" t="s">
        <v>22</v>
      </c>
      <c r="F7" s="371" t="s">
        <v>709</v>
      </c>
      <c r="G7" s="371" t="s">
        <v>710</v>
      </c>
      <c r="H7" s="371" t="s">
        <v>711</v>
      </c>
      <c r="I7" s="372" t="s">
        <v>882</v>
      </c>
    </row>
    <row r="8" spans="1:9" s="66" customFormat="1" ht="27" customHeight="1">
      <c r="A8" s="93">
        <v>1</v>
      </c>
      <c r="B8" s="91" t="s">
        <v>51</v>
      </c>
      <c r="C8" s="91" t="s">
        <v>89</v>
      </c>
      <c r="D8" s="353" t="s">
        <v>707</v>
      </c>
      <c r="E8" s="183" t="s">
        <v>708</v>
      </c>
      <c r="F8" s="183" t="s">
        <v>983</v>
      </c>
      <c r="G8" s="183" t="s">
        <v>937</v>
      </c>
      <c r="H8" s="183" t="s">
        <v>38</v>
      </c>
      <c r="I8" s="373" t="s">
        <v>937</v>
      </c>
    </row>
    <row r="9" spans="1:9" s="66" customFormat="1" ht="27" customHeight="1">
      <c r="A9" s="93">
        <v>2</v>
      </c>
      <c r="B9" s="91" t="s">
        <v>52</v>
      </c>
      <c r="C9" s="91" t="s">
        <v>53</v>
      </c>
      <c r="D9" s="184" t="s">
        <v>66</v>
      </c>
      <c r="E9" s="185" t="s">
        <v>502</v>
      </c>
      <c r="F9" s="185" t="s">
        <v>879</v>
      </c>
      <c r="G9" s="185" t="s">
        <v>880</v>
      </c>
      <c r="H9" s="185" t="s">
        <v>881</v>
      </c>
      <c r="I9" s="374">
        <v>1286696.5900000001</v>
      </c>
    </row>
    <row r="10" spans="1:9" s="66" customFormat="1" ht="27" customHeight="1">
      <c r="A10" s="93">
        <v>3</v>
      </c>
      <c r="B10" s="91" t="s">
        <v>54</v>
      </c>
      <c r="C10" s="91" t="s">
        <v>885</v>
      </c>
      <c r="D10" s="353" t="s">
        <v>86</v>
      </c>
      <c r="E10" s="183" t="s">
        <v>87</v>
      </c>
      <c r="F10" s="183" t="s">
        <v>884</v>
      </c>
      <c r="G10" s="183" t="s">
        <v>886</v>
      </c>
      <c r="H10" s="183" t="s">
        <v>887</v>
      </c>
      <c r="I10" s="373">
        <v>4890623.62</v>
      </c>
    </row>
    <row r="11" spans="1:9" s="7" customFormat="1" ht="27" customHeight="1">
      <c r="A11" s="93">
        <v>4</v>
      </c>
      <c r="B11" s="91" t="s">
        <v>55</v>
      </c>
      <c r="C11" s="91" t="s">
        <v>56</v>
      </c>
      <c r="D11" s="353" t="s">
        <v>100</v>
      </c>
      <c r="E11" s="186" t="s">
        <v>888</v>
      </c>
      <c r="F11" s="186" t="s">
        <v>879</v>
      </c>
      <c r="G11" s="186">
        <v>26</v>
      </c>
      <c r="H11" s="186">
        <v>87</v>
      </c>
      <c r="I11" s="374">
        <v>1264830.3899999999</v>
      </c>
    </row>
    <row r="12" spans="1:9" s="7" customFormat="1" ht="27" customHeight="1">
      <c r="A12" s="93">
        <v>5</v>
      </c>
      <c r="B12" s="91" t="s">
        <v>571</v>
      </c>
      <c r="C12" s="91" t="s">
        <v>57</v>
      </c>
      <c r="D12" s="353" t="s">
        <v>572</v>
      </c>
      <c r="E12" s="183" t="s">
        <v>573</v>
      </c>
      <c r="F12" s="183" t="s">
        <v>879</v>
      </c>
      <c r="G12" s="183" t="s">
        <v>890</v>
      </c>
      <c r="H12" s="183" t="s">
        <v>891</v>
      </c>
      <c r="I12" s="373">
        <v>2165734.3199999998</v>
      </c>
    </row>
    <row r="13" spans="1:9" s="7" customFormat="1" ht="27" customHeight="1">
      <c r="A13" s="93">
        <v>6</v>
      </c>
      <c r="B13" s="91" t="s">
        <v>599</v>
      </c>
      <c r="C13" s="91" t="s">
        <v>58</v>
      </c>
      <c r="D13" s="353" t="s">
        <v>600</v>
      </c>
      <c r="E13" s="183" t="s">
        <v>601</v>
      </c>
      <c r="F13" s="183" t="s">
        <v>879</v>
      </c>
      <c r="G13" s="183" t="s">
        <v>894</v>
      </c>
      <c r="H13" s="183" t="s">
        <v>895</v>
      </c>
      <c r="I13" s="373">
        <v>1613159.17</v>
      </c>
    </row>
    <row r="14" spans="1:9" s="7" customFormat="1" ht="27" customHeight="1">
      <c r="A14" s="93">
        <v>7</v>
      </c>
      <c r="B14" s="91" t="s">
        <v>59</v>
      </c>
      <c r="C14" s="91" t="s">
        <v>60</v>
      </c>
      <c r="D14" s="315" t="s">
        <v>76</v>
      </c>
      <c r="E14" s="187" t="s">
        <v>77</v>
      </c>
      <c r="F14" s="187" t="s">
        <v>884</v>
      </c>
      <c r="G14" s="187" t="s">
        <v>896</v>
      </c>
      <c r="H14" s="187" t="s">
        <v>897</v>
      </c>
      <c r="I14" s="375">
        <v>2675747.02</v>
      </c>
    </row>
    <row r="15" spans="1:9" s="7" customFormat="1" ht="27" customHeight="1">
      <c r="A15" s="93">
        <v>8</v>
      </c>
      <c r="B15" s="91" t="s">
        <v>65</v>
      </c>
      <c r="C15" s="91" t="s">
        <v>89</v>
      </c>
      <c r="D15" s="353" t="s">
        <v>79</v>
      </c>
      <c r="E15" s="183" t="s">
        <v>80</v>
      </c>
      <c r="F15" s="183" t="s">
        <v>930</v>
      </c>
      <c r="G15" s="183" t="s">
        <v>894</v>
      </c>
      <c r="H15" s="353" t="s">
        <v>38</v>
      </c>
      <c r="I15" s="373">
        <v>16309193</v>
      </c>
    </row>
    <row r="16" spans="1:9" s="67" customFormat="1" ht="27" customHeight="1">
      <c r="A16" s="93">
        <v>9</v>
      </c>
      <c r="B16" s="91" t="s">
        <v>93</v>
      </c>
      <c r="C16" s="91" t="s">
        <v>89</v>
      </c>
      <c r="D16" s="315" t="s">
        <v>81</v>
      </c>
      <c r="E16" s="187" t="s">
        <v>78</v>
      </c>
      <c r="F16" s="187" t="s">
        <v>933</v>
      </c>
      <c r="G16" s="187" t="s">
        <v>934</v>
      </c>
      <c r="H16" s="353" t="s">
        <v>38</v>
      </c>
      <c r="I16" s="375">
        <v>1369212.39</v>
      </c>
    </row>
    <row r="18" spans="1:9" ht="15.75">
      <c r="A18" s="34" t="s">
        <v>979</v>
      </c>
    </row>
    <row r="19" spans="1:9" ht="38.25">
      <c r="A19" s="371" t="s">
        <v>13</v>
      </c>
      <c r="B19" s="371" t="s">
        <v>33</v>
      </c>
      <c r="C19" s="371" t="s">
        <v>42</v>
      </c>
      <c r="D19" s="371" t="s">
        <v>21</v>
      </c>
      <c r="E19" s="371" t="s">
        <v>22</v>
      </c>
      <c r="F19" s="371" t="s">
        <v>709</v>
      </c>
      <c r="G19" s="371" t="s">
        <v>710</v>
      </c>
      <c r="H19" s="371" t="s">
        <v>711</v>
      </c>
      <c r="I19" s="372" t="s">
        <v>882</v>
      </c>
    </row>
    <row r="20" spans="1:9" s="7" customFormat="1" ht="27" customHeight="1">
      <c r="A20" s="93">
        <v>1</v>
      </c>
      <c r="B20" s="91" t="s">
        <v>61</v>
      </c>
      <c r="C20" s="91" t="s">
        <v>62</v>
      </c>
      <c r="D20" s="353" t="s">
        <v>84</v>
      </c>
      <c r="E20" s="353">
        <v>519587621</v>
      </c>
      <c r="F20" s="353" t="s">
        <v>898</v>
      </c>
      <c r="G20" s="353">
        <v>7</v>
      </c>
      <c r="H20" s="353" t="s">
        <v>38</v>
      </c>
      <c r="I20" s="373">
        <v>399510</v>
      </c>
    </row>
    <row r="21" spans="1:9" s="7" customFormat="1" ht="27" customHeight="1">
      <c r="A21" s="93">
        <v>2</v>
      </c>
      <c r="B21" s="94" t="s">
        <v>980</v>
      </c>
      <c r="C21" s="94" t="s">
        <v>64</v>
      </c>
      <c r="D21" s="353" t="s">
        <v>83</v>
      </c>
      <c r="E21" s="186">
        <v>519587590</v>
      </c>
      <c r="F21" s="186" t="s">
        <v>38</v>
      </c>
      <c r="G21" s="186">
        <v>6</v>
      </c>
      <c r="H21" s="353" t="s">
        <v>38</v>
      </c>
      <c r="I21" s="374">
        <v>170000</v>
      </c>
    </row>
    <row r="22" spans="1:9" ht="27" customHeight="1">
      <c r="A22" s="93">
        <v>3</v>
      </c>
      <c r="B22" s="91" t="s">
        <v>681</v>
      </c>
      <c r="C22" s="91" t="s">
        <v>978</v>
      </c>
      <c r="D22" s="315" t="s">
        <v>679</v>
      </c>
      <c r="E22" s="187" t="s">
        <v>680</v>
      </c>
      <c r="F22" s="187" t="s">
        <v>935</v>
      </c>
      <c r="G22" s="187" t="s">
        <v>936</v>
      </c>
      <c r="H22" s="353" t="s">
        <v>38</v>
      </c>
      <c r="I22" s="375" t="s">
        <v>937</v>
      </c>
    </row>
  </sheetData>
  <mergeCells count="1">
    <mergeCell ref="A1:C1"/>
  </mergeCells>
  <phoneticPr fontId="0" type="noConversion"/>
  <printOptions horizontalCentered="1"/>
  <pageMargins left="0" right="0"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52"/>
  <sheetViews>
    <sheetView tabSelected="1" view="pageBreakPreview" topLeftCell="M104" zoomScale="80" zoomScaleNormal="100" zoomScaleSheetLayoutView="80" workbookViewId="0">
      <selection activeCell="W120" sqref="W120"/>
    </sheetView>
  </sheetViews>
  <sheetFormatPr defaultRowHeight="15.75"/>
  <cols>
    <col min="1" max="1" width="5" style="72" customWidth="1"/>
    <col min="2" max="3" width="26.5703125" style="117" customWidth="1"/>
    <col min="4" max="4" width="16.85546875" style="72" customWidth="1"/>
    <col min="5" max="6" width="15.5703125" style="72" customWidth="1"/>
    <col min="7" max="7" width="13.42578125" style="72" customWidth="1"/>
    <col min="8" max="8" width="22.7109375" style="328" customWidth="1"/>
    <col min="9" max="9" width="18.42578125" style="72" customWidth="1"/>
    <col min="10" max="10" width="44.42578125" style="118" customWidth="1"/>
    <col min="11" max="11" width="22.7109375" style="117" customWidth="1"/>
    <col min="12" max="13" width="18.42578125" style="72" customWidth="1"/>
    <col min="14" max="14" width="20" style="72" customWidth="1"/>
    <col min="15" max="15" width="37.7109375" style="72" customWidth="1"/>
    <col min="16" max="16" width="30.42578125" style="72" customWidth="1"/>
    <col min="17" max="21" width="20.85546875" style="72" customWidth="1"/>
    <col min="22" max="25" width="15.140625" style="72" customWidth="1"/>
    <col min="26" max="26" width="16.42578125" style="46" customWidth="1"/>
    <col min="27" max="27" width="21.5703125" style="46" customWidth="1"/>
    <col min="28" max="28" width="9.140625" style="21"/>
    <col min="29" max="16384" width="9.140625" style="22"/>
  </cols>
  <sheetData>
    <row r="1" spans="1:28" ht="24.75" customHeight="1" thickBot="1">
      <c r="A1" s="424" t="s">
        <v>988</v>
      </c>
      <c r="B1" s="425"/>
      <c r="C1" s="425"/>
      <c r="D1" s="426"/>
    </row>
    <row r="2" spans="1:28">
      <c r="A2" s="92"/>
      <c r="B2" s="84"/>
      <c r="C2" s="84"/>
      <c r="D2" s="92"/>
      <c r="E2" s="92"/>
      <c r="F2" s="92"/>
      <c r="G2" s="92"/>
      <c r="H2" s="329"/>
      <c r="I2" s="99"/>
      <c r="J2" s="115"/>
      <c r="K2" s="122"/>
      <c r="L2" s="105"/>
      <c r="M2" s="105"/>
      <c r="N2" s="105"/>
      <c r="O2" s="105"/>
      <c r="P2" s="105"/>
      <c r="Q2" s="105"/>
      <c r="R2" s="105"/>
      <c r="S2" s="105"/>
      <c r="T2" s="105"/>
      <c r="U2" s="105"/>
      <c r="V2" s="105"/>
      <c r="W2" s="105"/>
    </row>
    <row r="3" spans="1:28" ht="25.5" customHeight="1">
      <c r="A3" s="420" t="s">
        <v>0</v>
      </c>
      <c r="B3" s="429" t="s">
        <v>16</v>
      </c>
      <c r="C3" s="429" t="s">
        <v>17</v>
      </c>
      <c r="D3" s="420" t="s">
        <v>20</v>
      </c>
      <c r="E3" s="420" t="s">
        <v>32</v>
      </c>
      <c r="F3" s="420" t="s">
        <v>23</v>
      </c>
      <c r="G3" s="420" t="s">
        <v>1</v>
      </c>
      <c r="H3" s="422" t="s">
        <v>1014</v>
      </c>
      <c r="I3" s="423" t="s">
        <v>696</v>
      </c>
      <c r="J3" s="421" t="s">
        <v>88</v>
      </c>
      <c r="K3" s="420" t="s">
        <v>2</v>
      </c>
      <c r="L3" s="420" t="s">
        <v>4</v>
      </c>
      <c r="M3" s="420"/>
      <c r="N3" s="420"/>
      <c r="O3" s="420" t="s">
        <v>30</v>
      </c>
      <c r="P3" s="420" t="s">
        <v>31</v>
      </c>
      <c r="Q3" s="420" t="s">
        <v>48</v>
      </c>
      <c r="R3" s="420"/>
      <c r="S3" s="420"/>
      <c r="T3" s="420"/>
      <c r="U3" s="420"/>
      <c r="V3" s="420"/>
      <c r="W3" s="420" t="s">
        <v>49</v>
      </c>
      <c r="X3" s="420" t="s">
        <v>3</v>
      </c>
      <c r="Y3" s="420" t="s">
        <v>18</v>
      </c>
      <c r="Z3" s="420" t="s">
        <v>19</v>
      </c>
      <c r="AA3" s="419"/>
    </row>
    <row r="4" spans="1:28" ht="67.5" customHeight="1">
      <c r="A4" s="420"/>
      <c r="B4" s="429"/>
      <c r="C4" s="429"/>
      <c r="D4" s="420"/>
      <c r="E4" s="420"/>
      <c r="F4" s="420"/>
      <c r="G4" s="420"/>
      <c r="H4" s="422"/>
      <c r="I4" s="423"/>
      <c r="J4" s="421"/>
      <c r="K4" s="420"/>
      <c r="L4" s="189" t="s">
        <v>5</v>
      </c>
      <c r="M4" s="189" t="s">
        <v>6</v>
      </c>
      <c r="N4" s="189" t="s">
        <v>7</v>
      </c>
      <c r="O4" s="420"/>
      <c r="P4" s="420"/>
      <c r="Q4" s="189" t="s">
        <v>24</v>
      </c>
      <c r="R4" s="189" t="s">
        <v>25</v>
      </c>
      <c r="S4" s="189" t="s">
        <v>26</v>
      </c>
      <c r="T4" s="189" t="s">
        <v>27</v>
      </c>
      <c r="U4" s="189" t="s">
        <v>28</v>
      </c>
      <c r="V4" s="189" t="s">
        <v>29</v>
      </c>
      <c r="W4" s="420"/>
      <c r="X4" s="420"/>
      <c r="Y4" s="420"/>
      <c r="Z4" s="420"/>
      <c r="AA4" s="419"/>
    </row>
    <row r="5" spans="1:28" s="23" customFormat="1">
      <c r="A5" s="427" t="s">
        <v>68</v>
      </c>
      <c r="B5" s="427"/>
      <c r="C5" s="427"/>
      <c r="D5" s="427"/>
      <c r="E5" s="427"/>
      <c r="F5" s="427"/>
      <c r="G5" s="427"/>
      <c r="H5" s="427"/>
      <c r="I5" s="427"/>
      <c r="J5" s="427"/>
      <c r="K5" s="427"/>
      <c r="L5" s="427"/>
      <c r="M5" s="427"/>
      <c r="N5" s="427"/>
      <c r="O5" s="427"/>
      <c r="P5" s="427"/>
      <c r="Q5" s="427"/>
      <c r="R5" s="427"/>
      <c r="S5" s="427"/>
      <c r="T5" s="427"/>
      <c r="U5" s="427"/>
      <c r="V5" s="427"/>
      <c r="W5" s="427"/>
      <c r="X5" s="427"/>
      <c r="Y5" s="427"/>
      <c r="Z5" s="235"/>
      <c r="AA5" s="55"/>
      <c r="AB5" s="39"/>
    </row>
    <row r="6" spans="1:28" ht="25.5">
      <c r="A6" s="353">
        <v>1</v>
      </c>
      <c r="B6" s="123" t="s">
        <v>51</v>
      </c>
      <c r="C6" s="123" t="s">
        <v>101</v>
      </c>
      <c r="D6" s="365" t="s">
        <v>102</v>
      </c>
      <c r="E6" s="365" t="s">
        <v>124</v>
      </c>
      <c r="F6" s="365" t="s">
        <v>124</v>
      </c>
      <c r="G6" s="68" t="s">
        <v>103</v>
      </c>
      <c r="H6" s="346">
        <v>3266000</v>
      </c>
      <c r="I6" s="315" t="s">
        <v>995</v>
      </c>
      <c r="J6" s="113" t="s">
        <v>105</v>
      </c>
      <c r="K6" s="123" t="s">
        <v>106</v>
      </c>
      <c r="L6" s="365" t="s">
        <v>107</v>
      </c>
      <c r="M6" s="365" t="s">
        <v>108</v>
      </c>
      <c r="N6" s="365" t="s">
        <v>109</v>
      </c>
      <c r="O6" s="365" t="s">
        <v>717</v>
      </c>
      <c r="P6" s="365" t="s">
        <v>996</v>
      </c>
      <c r="Q6" s="365" t="s">
        <v>259</v>
      </c>
      <c r="R6" s="365" t="s">
        <v>110</v>
      </c>
      <c r="S6" s="365" t="s">
        <v>110</v>
      </c>
      <c r="T6" s="365" t="s">
        <v>259</v>
      </c>
      <c r="U6" s="365" t="s">
        <v>111</v>
      </c>
      <c r="V6" s="365" t="s">
        <v>259</v>
      </c>
      <c r="W6" s="365" t="s">
        <v>112</v>
      </c>
      <c r="X6" s="365" t="s">
        <v>113</v>
      </c>
      <c r="Y6" s="365" t="s">
        <v>114</v>
      </c>
      <c r="Z6" s="365" t="s">
        <v>102</v>
      </c>
    </row>
    <row r="7" spans="1:28">
      <c r="A7" s="353">
        <v>2</v>
      </c>
      <c r="B7" s="123" t="s">
        <v>115</v>
      </c>
      <c r="C7" s="123" t="s">
        <v>116</v>
      </c>
      <c r="D7" s="365" t="s">
        <v>102</v>
      </c>
      <c r="E7" s="365" t="s">
        <v>124</v>
      </c>
      <c r="F7" s="365" t="s">
        <v>124</v>
      </c>
      <c r="G7" s="68" t="s">
        <v>103</v>
      </c>
      <c r="H7" s="376">
        <v>155000</v>
      </c>
      <c r="I7" s="315" t="s">
        <v>386</v>
      </c>
      <c r="J7" s="113" t="s">
        <v>111</v>
      </c>
      <c r="K7" s="123" t="s">
        <v>117</v>
      </c>
      <c r="L7" s="365" t="s">
        <v>118</v>
      </c>
      <c r="M7" s="365" t="s">
        <v>119</v>
      </c>
      <c r="N7" s="365" t="s">
        <v>120</v>
      </c>
      <c r="O7" s="365" t="s">
        <v>718</v>
      </c>
      <c r="P7" s="365"/>
      <c r="Q7" s="365" t="s">
        <v>121</v>
      </c>
      <c r="R7" s="365" t="s">
        <v>111</v>
      </c>
      <c r="S7" s="365" t="s">
        <v>111</v>
      </c>
      <c r="T7" s="365" t="s">
        <v>259</v>
      </c>
      <c r="U7" s="365" t="s">
        <v>111</v>
      </c>
      <c r="V7" s="365" t="s">
        <v>111</v>
      </c>
      <c r="W7" s="227"/>
      <c r="X7" s="365" t="s">
        <v>123</v>
      </c>
      <c r="Y7" s="365" t="s">
        <v>124</v>
      </c>
      <c r="Z7" s="365"/>
    </row>
    <row r="8" spans="1:28" ht="38.25">
      <c r="A8" s="353">
        <v>3</v>
      </c>
      <c r="B8" s="123" t="s">
        <v>125</v>
      </c>
      <c r="C8" s="123" t="s">
        <v>126</v>
      </c>
      <c r="D8" s="365" t="s">
        <v>102</v>
      </c>
      <c r="E8" s="365" t="s">
        <v>124</v>
      </c>
      <c r="F8" s="365" t="s">
        <v>124</v>
      </c>
      <c r="G8" s="68" t="s">
        <v>103</v>
      </c>
      <c r="H8" s="376">
        <v>1116000</v>
      </c>
      <c r="I8" s="315" t="s">
        <v>995</v>
      </c>
      <c r="J8" s="113" t="s">
        <v>111</v>
      </c>
      <c r="K8" s="123" t="s">
        <v>117</v>
      </c>
      <c r="L8" s="365" t="s">
        <v>118</v>
      </c>
      <c r="M8" s="365" t="s">
        <v>127</v>
      </c>
      <c r="N8" s="365" t="s">
        <v>120</v>
      </c>
      <c r="O8" s="365" t="s">
        <v>718</v>
      </c>
      <c r="P8" s="365">
        <v>2013</v>
      </c>
      <c r="Q8" s="365" t="s">
        <v>110</v>
      </c>
      <c r="R8" s="365" t="s">
        <v>110</v>
      </c>
      <c r="S8" s="365" t="s">
        <v>259</v>
      </c>
      <c r="T8" s="365" t="s">
        <v>259</v>
      </c>
      <c r="U8" s="365" t="s">
        <v>259</v>
      </c>
      <c r="V8" s="365" t="s">
        <v>259</v>
      </c>
      <c r="W8" s="365">
        <v>309.24</v>
      </c>
      <c r="X8" s="365" t="s">
        <v>129</v>
      </c>
      <c r="Y8" s="365" t="s">
        <v>102</v>
      </c>
      <c r="Z8" s="365" t="s">
        <v>124</v>
      </c>
    </row>
    <row r="9" spans="1:28">
      <c r="A9" s="353">
        <v>4</v>
      </c>
      <c r="B9" s="124" t="s">
        <v>130</v>
      </c>
      <c r="C9" s="281" t="s">
        <v>130</v>
      </c>
      <c r="D9" s="365" t="s">
        <v>38</v>
      </c>
      <c r="E9" s="365" t="s">
        <v>38</v>
      </c>
      <c r="F9" s="365" t="s">
        <v>38</v>
      </c>
      <c r="G9" s="126"/>
      <c r="H9" s="332">
        <v>6420</v>
      </c>
      <c r="I9" s="315" t="s">
        <v>386</v>
      </c>
      <c r="J9" s="127" t="s">
        <v>111</v>
      </c>
      <c r="K9" s="124" t="s">
        <v>131</v>
      </c>
      <c r="L9" s="125"/>
      <c r="M9" s="125"/>
      <c r="N9" s="125"/>
      <c r="O9" s="125" t="s">
        <v>718</v>
      </c>
      <c r="P9" s="125" t="s">
        <v>218</v>
      </c>
      <c r="Q9" s="125" t="s">
        <v>218</v>
      </c>
      <c r="R9" s="125"/>
      <c r="S9" s="125"/>
      <c r="T9" s="125"/>
      <c r="U9" s="125"/>
      <c r="V9" s="125"/>
      <c r="W9" s="125"/>
      <c r="X9" s="125"/>
      <c r="Y9" s="125" t="s">
        <v>102</v>
      </c>
      <c r="Z9" s="125"/>
    </row>
    <row r="10" spans="1:28" s="399" customFormat="1" ht="110.25">
      <c r="A10" s="390">
        <v>5</v>
      </c>
      <c r="B10" s="391" t="s">
        <v>1017</v>
      </c>
      <c r="C10" s="401" t="s">
        <v>989</v>
      </c>
      <c r="D10" s="400" t="s">
        <v>1013</v>
      </c>
      <c r="E10" s="392" t="s">
        <v>124</v>
      </c>
      <c r="F10" s="392" t="s">
        <v>124</v>
      </c>
      <c r="G10" s="402">
        <v>1960</v>
      </c>
      <c r="H10" s="394">
        <v>73800</v>
      </c>
      <c r="I10" s="395" t="s">
        <v>386</v>
      </c>
      <c r="J10" s="396" t="s">
        <v>111</v>
      </c>
      <c r="K10" s="391" t="s">
        <v>990</v>
      </c>
      <c r="L10" s="392" t="s">
        <v>991</v>
      </c>
      <c r="M10" s="392" t="s">
        <v>157</v>
      </c>
      <c r="N10" s="392" t="s">
        <v>992</v>
      </c>
      <c r="O10" s="392" t="s">
        <v>993</v>
      </c>
      <c r="P10" s="392" t="s">
        <v>937</v>
      </c>
      <c r="Q10" s="392" t="s">
        <v>110</v>
      </c>
      <c r="R10" s="392" t="s">
        <v>110</v>
      </c>
      <c r="S10" s="392" t="s">
        <v>994</v>
      </c>
      <c r="T10" s="392" t="s">
        <v>110</v>
      </c>
      <c r="U10" s="392" t="s">
        <v>111</v>
      </c>
      <c r="V10" s="392" t="s">
        <v>110</v>
      </c>
      <c r="W10" s="392">
        <v>81.5</v>
      </c>
      <c r="X10" s="392" t="s">
        <v>140</v>
      </c>
      <c r="Y10" s="392" t="s">
        <v>124</v>
      </c>
      <c r="Z10" s="392" t="s">
        <v>124</v>
      </c>
      <c r="AA10" s="397"/>
      <c r="AB10" s="398"/>
    </row>
    <row r="11" spans="1:28" ht="36" customHeight="1">
      <c r="A11" s="353">
        <v>6</v>
      </c>
      <c r="B11" s="123" t="s">
        <v>132</v>
      </c>
      <c r="C11" s="123" t="s">
        <v>133</v>
      </c>
      <c r="D11" s="365" t="s">
        <v>102</v>
      </c>
      <c r="E11" s="365" t="s">
        <v>124</v>
      </c>
      <c r="F11" s="365" t="s">
        <v>124</v>
      </c>
      <c r="G11" s="68"/>
      <c r="H11" s="376">
        <v>283000</v>
      </c>
      <c r="I11" s="315" t="s">
        <v>995</v>
      </c>
      <c r="J11" s="113" t="s">
        <v>111</v>
      </c>
      <c r="K11" s="123" t="s">
        <v>134</v>
      </c>
      <c r="L11" s="365" t="s">
        <v>135</v>
      </c>
      <c r="M11" s="365" t="s">
        <v>122</v>
      </c>
      <c r="N11" s="365" t="s">
        <v>136</v>
      </c>
      <c r="O11" s="365" t="s">
        <v>719</v>
      </c>
      <c r="P11" s="365" t="s">
        <v>937</v>
      </c>
      <c r="Q11" s="365" t="s">
        <v>259</v>
      </c>
      <c r="R11" s="365" t="s">
        <v>102</v>
      </c>
      <c r="S11" s="365" t="s">
        <v>111</v>
      </c>
      <c r="T11" s="365" t="s">
        <v>259</v>
      </c>
      <c r="U11" s="365" t="s">
        <v>111</v>
      </c>
      <c r="V11" s="365" t="s">
        <v>111</v>
      </c>
      <c r="W11" s="365">
        <v>78.5</v>
      </c>
      <c r="X11" s="365" t="s">
        <v>140</v>
      </c>
      <c r="Y11" s="365" t="s">
        <v>124</v>
      </c>
      <c r="Z11" s="365" t="s">
        <v>124</v>
      </c>
    </row>
    <row r="12" spans="1:28">
      <c r="A12" s="353">
        <v>7</v>
      </c>
      <c r="B12" s="123" t="s">
        <v>137</v>
      </c>
      <c r="C12" s="123" t="s">
        <v>138</v>
      </c>
      <c r="D12" s="365" t="s">
        <v>102</v>
      </c>
      <c r="E12" s="365" t="s">
        <v>124</v>
      </c>
      <c r="F12" s="365" t="s">
        <v>124</v>
      </c>
      <c r="G12" s="68" t="s">
        <v>147</v>
      </c>
      <c r="H12" s="376">
        <v>197000</v>
      </c>
      <c r="I12" s="315" t="s">
        <v>995</v>
      </c>
      <c r="J12" s="113" t="s">
        <v>111</v>
      </c>
      <c r="K12" s="123" t="s">
        <v>139</v>
      </c>
      <c r="L12" s="365" t="s">
        <v>118</v>
      </c>
      <c r="M12" s="365" t="s">
        <v>119</v>
      </c>
      <c r="N12" s="365" t="s">
        <v>720</v>
      </c>
      <c r="O12" s="365" t="s">
        <v>721</v>
      </c>
      <c r="P12" s="365" t="s">
        <v>937</v>
      </c>
      <c r="Q12" s="365" t="s">
        <v>259</v>
      </c>
      <c r="R12" s="365" t="s">
        <v>102</v>
      </c>
      <c r="S12" s="365" t="s">
        <v>102</v>
      </c>
      <c r="T12" s="365" t="s">
        <v>259</v>
      </c>
      <c r="U12" s="365" t="s">
        <v>259</v>
      </c>
      <c r="V12" s="365" t="s">
        <v>259</v>
      </c>
      <c r="W12" s="365">
        <v>51.5</v>
      </c>
      <c r="X12" s="365" t="s">
        <v>140</v>
      </c>
      <c r="Y12" s="365" t="s">
        <v>102</v>
      </c>
      <c r="Z12" s="365" t="s">
        <v>124</v>
      </c>
    </row>
    <row r="13" spans="1:28" ht="25.5">
      <c r="A13" s="353">
        <v>8</v>
      </c>
      <c r="B13" s="123" t="s">
        <v>141</v>
      </c>
      <c r="C13" s="123" t="s">
        <v>138</v>
      </c>
      <c r="D13" s="365" t="s">
        <v>102</v>
      </c>
      <c r="E13" s="365" t="s">
        <v>124</v>
      </c>
      <c r="F13" s="365" t="s">
        <v>124</v>
      </c>
      <c r="G13" s="68" t="s">
        <v>147</v>
      </c>
      <c r="H13" s="376">
        <v>188000</v>
      </c>
      <c r="I13" s="315" t="s">
        <v>995</v>
      </c>
      <c r="J13" s="113" t="s">
        <v>111</v>
      </c>
      <c r="K13" s="123" t="s">
        <v>142</v>
      </c>
      <c r="L13" s="365" t="s">
        <v>722</v>
      </c>
      <c r="M13" s="365" t="s">
        <v>119</v>
      </c>
      <c r="N13" s="365" t="s">
        <v>723</v>
      </c>
      <c r="O13" s="365" t="s">
        <v>724</v>
      </c>
      <c r="P13" s="365" t="s">
        <v>997</v>
      </c>
      <c r="Q13" s="365" t="s">
        <v>259</v>
      </c>
      <c r="R13" s="365" t="s">
        <v>102</v>
      </c>
      <c r="S13" s="365" t="s">
        <v>102</v>
      </c>
      <c r="T13" s="365" t="s">
        <v>259</v>
      </c>
      <c r="U13" s="365" t="s">
        <v>259</v>
      </c>
      <c r="V13" s="365" t="s">
        <v>259</v>
      </c>
      <c r="W13" s="365">
        <v>49.1</v>
      </c>
      <c r="X13" s="365" t="s">
        <v>140</v>
      </c>
      <c r="Y13" s="365" t="s">
        <v>102</v>
      </c>
      <c r="Z13" s="365" t="s">
        <v>124</v>
      </c>
    </row>
    <row r="14" spans="1:28" ht="25.5">
      <c r="A14" s="353">
        <v>9</v>
      </c>
      <c r="B14" s="123" t="s">
        <v>143</v>
      </c>
      <c r="C14" s="123" t="s">
        <v>138</v>
      </c>
      <c r="D14" s="365" t="s">
        <v>102</v>
      </c>
      <c r="E14" s="365" t="s">
        <v>124</v>
      </c>
      <c r="F14" s="365" t="s">
        <v>124</v>
      </c>
      <c r="G14" s="68" t="s">
        <v>147</v>
      </c>
      <c r="H14" s="376">
        <v>90000</v>
      </c>
      <c r="I14" s="315" t="s">
        <v>995</v>
      </c>
      <c r="J14" s="113" t="s">
        <v>111</v>
      </c>
      <c r="K14" s="123" t="s">
        <v>144</v>
      </c>
      <c r="L14" s="365" t="s">
        <v>118</v>
      </c>
      <c r="M14" s="365" t="s">
        <v>119</v>
      </c>
      <c r="N14" s="365" t="s">
        <v>725</v>
      </c>
      <c r="O14" s="365" t="s">
        <v>721</v>
      </c>
      <c r="P14" s="365" t="s">
        <v>997</v>
      </c>
      <c r="Q14" s="365" t="s">
        <v>259</v>
      </c>
      <c r="R14" s="365" t="s">
        <v>102</v>
      </c>
      <c r="S14" s="365" t="s">
        <v>102</v>
      </c>
      <c r="T14" s="365" t="s">
        <v>259</v>
      </c>
      <c r="U14" s="365" t="s">
        <v>259</v>
      </c>
      <c r="V14" s="365" t="s">
        <v>259</v>
      </c>
      <c r="W14" s="365">
        <v>23.5</v>
      </c>
      <c r="X14" s="365" t="s">
        <v>140</v>
      </c>
      <c r="Y14" s="365" t="s">
        <v>102</v>
      </c>
      <c r="Z14" s="365" t="s">
        <v>124</v>
      </c>
    </row>
    <row r="15" spans="1:28" ht="25.5">
      <c r="A15" s="353">
        <v>10</v>
      </c>
      <c r="B15" s="123" t="s">
        <v>145</v>
      </c>
      <c r="C15" s="123" t="s">
        <v>146</v>
      </c>
      <c r="D15" s="365" t="s">
        <v>102</v>
      </c>
      <c r="E15" s="365" t="s">
        <v>124</v>
      </c>
      <c r="F15" s="365" t="s">
        <v>124</v>
      </c>
      <c r="G15" s="68" t="s">
        <v>147</v>
      </c>
      <c r="H15" s="376">
        <v>87000</v>
      </c>
      <c r="I15" s="315" t="s">
        <v>995</v>
      </c>
      <c r="J15" s="113" t="s">
        <v>111</v>
      </c>
      <c r="K15" s="123" t="s">
        <v>148</v>
      </c>
      <c r="L15" s="365" t="s">
        <v>118</v>
      </c>
      <c r="M15" s="365" t="s">
        <v>119</v>
      </c>
      <c r="N15" s="365" t="s">
        <v>726</v>
      </c>
      <c r="O15" s="365" t="s">
        <v>724</v>
      </c>
      <c r="P15" s="365" t="s">
        <v>937</v>
      </c>
      <c r="Q15" s="365" t="s">
        <v>259</v>
      </c>
      <c r="R15" s="365" t="s">
        <v>110</v>
      </c>
      <c r="S15" s="365" t="s">
        <v>110</v>
      </c>
      <c r="T15" s="365" t="s">
        <v>259</v>
      </c>
      <c r="U15" s="365" t="s">
        <v>218</v>
      </c>
      <c r="V15" s="365" t="s">
        <v>218</v>
      </c>
      <c r="W15" s="365">
        <v>43.8</v>
      </c>
      <c r="X15" s="365"/>
      <c r="Y15" s="365" t="s">
        <v>102</v>
      </c>
      <c r="Z15" s="365" t="s">
        <v>124</v>
      </c>
    </row>
    <row r="16" spans="1:28">
      <c r="A16" s="353">
        <v>11</v>
      </c>
      <c r="B16" s="123" t="s">
        <v>149</v>
      </c>
      <c r="C16" s="123" t="s">
        <v>150</v>
      </c>
      <c r="D16" s="365" t="s">
        <v>38</v>
      </c>
      <c r="E16" s="365" t="s">
        <v>38</v>
      </c>
      <c r="F16" s="365" t="s">
        <v>38</v>
      </c>
      <c r="G16" s="68" t="s">
        <v>147</v>
      </c>
      <c r="H16" s="376">
        <v>12200</v>
      </c>
      <c r="I16" s="315" t="s">
        <v>386</v>
      </c>
      <c r="J16" s="113" t="s">
        <v>111</v>
      </c>
      <c r="K16" s="123" t="s">
        <v>151</v>
      </c>
      <c r="L16" s="365"/>
      <c r="M16" s="365"/>
      <c r="N16" s="365"/>
      <c r="O16" s="365" t="s">
        <v>721</v>
      </c>
      <c r="P16" s="365" t="s">
        <v>218</v>
      </c>
      <c r="Q16" s="365" t="s">
        <v>218</v>
      </c>
      <c r="R16" s="365" t="s">
        <v>218</v>
      </c>
      <c r="S16" s="365" t="s">
        <v>218</v>
      </c>
      <c r="T16" s="365" t="s">
        <v>218</v>
      </c>
      <c r="U16" s="365" t="s">
        <v>218</v>
      </c>
      <c r="V16" s="365"/>
      <c r="W16" s="365"/>
      <c r="X16" s="365" t="s">
        <v>218</v>
      </c>
      <c r="Y16" s="365" t="s">
        <v>218</v>
      </c>
      <c r="Z16" s="365" t="s">
        <v>218</v>
      </c>
    </row>
    <row r="17" spans="1:28" ht="38.25">
      <c r="A17" s="353">
        <v>12</v>
      </c>
      <c r="B17" s="123" t="s">
        <v>152</v>
      </c>
      <c r="C17" s="123" t="s">
        <v>153</v>
      </c>
      <c r="D17" s="365" t="s">
        <v>102</v>
      </c>
      <c r="E17" s="365" t="s">
        <v>124</v>
      </c>
      <c r="F17" s="365" t="s">
        <v>124</v>
      </c>
      <c r="G17" s="128">
        <v>2010</v>
      </c>
      <c r="H17" s="376">
        <v>531000</v>
      </c>
      <c r="I17" s="315" t="s">
        <v>995</v>
      </c>
      <c r="J17" s="113" t="s">
        <v>154</v>
      </c>
      <c r="K17" s="123" t="s">
        <v>155</v>
      </c>
      <c r="L17" s="365" t="s">
        <v>156</v>
      </c>
      <c r="M17" s="365" t="s">
        <v>157</v>
      </c>
      <c r="N17" s="365" t="s">
        <v>158</v>
      </c>
      <c r="O17" s="365" t="s">
        <v>727</v>
      </c>
      <c r="P17" s="365" t="s">
        <v>937</v>
      </c>
      <c r="Q17" s="365" t="s">
        <v>259</v>
      </c>
      <c r="R17" s="365" t="s">
        <v>102</v>
      </c>
      <c r="S17" s="365" t="s">
        <v>102</v>
      </c>
      <c r="T17" s="365" t="s">
        <v>259</v>
      </c>
      <c r="U17" s="365" t="s">
        <v>124</v>
      </c>
      <c r="V17" s="365" t="s">
        <v>259</v>
      </c>
      <c r="W17" s="365">
        <v>147.24</v>
      </c>
      <c r="X17" s="365" t="s">
        <v>140</v>
      </c>
      <c r="Y17" s="365" t="s">
        <v>124</v>
      </c>
      <c r="Z17" s="365" t="s">
        <v>124</v>
      </c>
    </row>
    <row r="18" spans="1:28" ht="38.25">
      <c r="A18" s="353">
        <v>13</v>
      </c>
      <c r="B18" s="123" t="s">
        <v>160</v>
      </c>
      <c r="C18" s="123" t="s">
        <v>161</v>
      </c>
      <c r="D18" s="365" t="s">
        <v>102</v>
      </c>
      <c r="E18" s="365" t="s">
        <v>124</v>
      </c>
      <c r="F18" s="365" t="s">
        <v>124</v>
      </c>
      <c r="G18" s="68" t="s">
        <v>162</v>
      </c>
      <c r="H18" s="376">
        <v>192000</v>
      </c>
      <c r="I18" s="315" t="s">
        <v>995</v>
      </c>
      <c r="J18" s="113" t="s">
        <v>111</v>
      </c>
      <c r="K18" s="123" t="s">
        <v>163</v>
      </c>
      <c r="L18" s="365" t="s">
        <v>135</v>
      </c>
      <c r="M18" s="365" t="s">
        <v>127</v>
      </c>
      <c r="N18" s="365" t="s">
        <v>728</v>
      </c>
      <c r="O18" s="365" t="s">
        <v>729</v>
      </c>
      <c r="P18" s="365" t="s">
        <v>937</v>
      </c>
      <c r="Q18" s="365" t="s">
        <v>259</v>
      </c>
      <c r="R18" s="365" t="s">
        <v>110</v>
      </c>
      <c r="S18" s="365" t="s">
        <v>110</v>
      </c>
      <c r="T18" s="365" t="s">
        <v>259</v>
      </c>
      <c r="U18" s="365" t="s">
        <v>110</v>
      </c>
      <c r="V18" s="365" t="s">
        <v>110</v>
      </c>
      <c r="W18" s="365">
        <v>50.2</v>
      </c>
      <c r="X18" s="365" t="s">
        <v>167</v>
      </c>
      <c r="Y18" s="365"/>
      <c r="Z18" s="365"/>
    </row>
    <row r="19" spans="1:28" ht="38.25">
      <c r="A19" s="353">
        <v>14</v>
      </c>
      <c r="B19" s="123" t="s">
        <v>160</v>
      </c>
      <c r="C19" s="123" t="s">
        <v>164</v>
      </c>
      <c r="D19" s="365" t="s">
        <v>102</v>
      </c>
      <c r="E19" s="365" t="s">
        <v>124</v>
      </c>
      <c r="F19" s="365" t="s">
        <v>124</v>
      </c>
      <c r="G19" s="68" t="s">
        <v>165</v>
      </c>
      <c r="H19" s="376">
        <v>180000</v>
      </c>
      <c r="I19" s="315" t="s">
        <v>386</v>
      </c>
      <c r="J19" s="113" t="s">
        <v>111</v>
      </c>
      <c r="K19" s="123" t="s">
        <v>166</v>
      </c>
      <c r="L19" s="365" t="s">
        <v>135</v>
      </c>
      <c r="M19" s="365" t="s">
        <v>127</v>
      </c>
      <c r="N19" s="365" t="s">
        <v>728</v>
      </c>
      <c r="O19" s="365" t="s">
        <v>729</v>
      </c>
      <c r="P19" s="365" t="s">
        <v>937</v>
      </c>
      <c r="Q19" s="365" t="s">
        <v>259</v>
      </c>
      <c r="R19" s="365" t="s">
        <v>110</v>
      </c>
      <c r="S19" s="365" t="s">
        <v>110</v>
      </c>
      <c r="T19" s="365" t="s">
        <v>259</v>
      </c>
      <c r="U19" s="365" t="s">
        <v>110</v>
      </c>
      <c r="V19" s="365" t="s">
        <v>110</v>
      </c>
      <c r="W19" s="365"/>
      <c r="X19" s="365" t="s">
        <v>167</v>
      </c>
      <c r="Y19" s="365" t="s">
        <v>102</v>
      </c>
      <c r="Z19" s="365" t="s">
        <v>124</v>
      </c>
    </row>
    <row r="20" spans="1:28" ht="25.5">
      <c r="A20" s="353">
        <v>15</v>
      </c>
      <c r="B20" s="123" t="s">
        <v>954</v>
      </c>
      <c r="C20" s="123" t="s">
        <v>168</v>
      </c>
      <c r="D20" s="365" t="s">
        <v>102</v>
      </c>
      <c r="E20" s="365" t="s">
        <v>124</v>
      </c>
      <c r="F20" s="365" t="s">
        <v>124</v>
      </c>
      <c r="G20" s="68" t="s">
        <v>169</v>
      </c>
      <c r="H20" s="376">
        <v>78000</v>
      </c>
      <c r="I20" s="315" t="s">
        <v>995</v>
      </c>
      <c r="J20" s="113" t="s">
        <v>111</v>
      </c>
      <c r="K20" s="123" t="s">
        <v>170</v>
      </c>
      <c r="L20" s="365" t="s">
        <v>135</v>
      </c>
      <c r="M20" s="365"/>
      <c r="N20" s="365"/>
      <c r="O20" s="365" t="s">
        <v>729</v>
      </c>
      <c r="P20" s="365" t="s">
        <v>937</v>
      </c>
      <c r="Q20" s="365" t="s">
        <v>259</v>
      </c>
      <c r="R20" s="365" t="s">
        <v>110</v>
      </c>
      <c r="S20" s="365" t="s">
        <v>110</v>
      </c>
      <c r="T20" s="365" t="s">
        <v>259</v>
      </c>
      <c r="U20" s="315" t="s">
        <v>218</v>
      </c>
      <c r="V20" s="365" t="s">
        <v>218</v>
      </c>
      <c r="W20" s="365">
        <v>39.200000000000003</v>
      </c>
      <c r="X20" s="365" t="s">
        <v>167</v>
      </c>
      <c r="Y20" s="365" t="s">
        <v>102</v>
      </c>
      <c r="Z20" s="365" t="s">
        <v>124</v>
      </c>
    </row>
    <row r="21" spans="1:28" ht="25.5">
      <c r="A21" s="353">
        <v>16</v>
      </c>
      <c r="B21" s="123" t="s">
        <v>171</v>
      </c>
      <c r="C21" s="123" t="s">
        <v>172</v>
      </c>
      <c r="D21" s="365" t="s">
        <v>102</v>
      </c>
      <c r="E21" s="365" t="s">
        <v>124</v>
      </c>
      <c r="F21" s="365" t="s">
        <v>124</v>
      </c>
      <c r="G21" s="68" t="s">
        <v>169</v>
      </c>
      <c r="H21" s="376">
        <v>50000</v>
      </c>
      <c r="I21" s="315" t="s">
        <v>995</v>
      </c>
      <c r="J21" s="113" t="s">
        <v>111</v>
      </c>
      <c r="K21" s="123" t="s">
        <v>166</v>
      </c>
      <c r="L21" s="365" t="s">
        <v>135</v>
      </c>
      <c r="M21" s="365"/>
      <c r="N21" s="365"/>
      <c r="O21" s="365" t="s">
        <v>729</v>
      </c>
      <c r="P21" s="365" t="s">
        <v>937</v>
      </c>
      <c r="Q21" s="365" t="s">
        <v>259</v>
      </c>
      <c r="R21" s="365" t="s">
        <v>110</v>
      </c>
      <c r="S21" s="365" t="s">
        <v>110</v>
      </c>
      <c r="T21" s="365" t="s">
        <v>259</v>
      </c>
      <c r="U21" s="365" t="s">
        <v>218</v>
      </c>
      <c r="V21" s="365" t="s">
        <v>218</v>
      </c>
      <c r="W21" s="365">
        <v>25.2</v>
      </c>
      <c r="X21" s="365"/>
      <c r="Y21" s="365"/>
      <c r="Z21" s="365" t="s">
        <v>124</v>
      </c>
    </row>
    <row r="22" spans="1:28" s="399" customFormat="1" ht="25.5">
      <c r="A22" s="390">
        <v>17</v>
      </c>
      <c r="B22" s="391" t="s">
        <v>1018</v>
      </c>
      <c r="C22" s="391" t="s">
        <v>173</v>
      </c>
      <c r="D22" s="400" t="s">
        <v>124</v>
      </c>
      <c r="E22" s="392" t="s">
        <v>124</v>
      </c>
      <c r="F22" s="392" t="s">
        <v>124</v>
      </c>
      <c r="G22" s="393" t="s">
        <v>174</v>
      </c>
      <c r="H22" s="394">
        <v>96000</v>
      </c>
      <c r="I22" s="395" t="s">
        <v>386</v>
      </c>
      <c r="J22" s="396" t="s">
        <v>111</v>
      </c>
      <c r="K22" s="391" t="s">
        <v>1020</v>
      </c>
      <c r="L22" s="392" t="s">
        <v>118</v>
      </c>
      <c r="M22" s="392" t="s">
        <v>119</v>
      </c>
      <c r="N22" s="392" t="s">
        <v>730</v>
      </c>
      <c r="O22" s="392" t="s">
        <v>731</v>
      </c>
      <c r="P22" s="392" t="s">
        <v>937</v>
      </c>
      <c r="Q22" s="392" t="s">
        <v>529</v>
      </c>
      <c r="R22" s="392" t="s">
        <v>124</v>
      </c>
      <c r="S22" s="392" t="s">
        <v>124</v>
      </c>
      <c r="T22" s="392" t="s">
        <v>529</v>
      </c>
      <c r="U22" s="392" t="s">
        <v>218</v>
      </c>
      <c r="V22" s="392" t="s">
        <v>218</v>
      </c>
      <c r="W22" s="392">
        <v>27.2</v>
      </c>
      <c r="X22" s="392" t="s">
        <v>140</v>
      </c>
      <c r="Y22" s="392" t="s">
        <v>124</v>
      </c>
      <c r="Z22" s="392" t="s">
        <v>124</v>
      </c>
      <c r="AA22" s="397"/>
      <c r="AB22" s="398"/>
    </row>
    <row r="23" spans="1:28" ht="38.25">
      <c r="A23" s="353">
        <v>18</v>
      </c>
      <c r="B23" s="123" t="s">
        <v>176</v>
      </c>
      <c r="C23" s="123" t="s">
        <v>177</v>
      </c>
      <c r="D23" s="365" t="s">
        <v>102</v>
      </c>
      <c r="E23" s="365" t="s">
        <v>124</v>
      </c>
      <c r="F23" s="365" t="s">
        <v>124</v>
      </c>
      <c r="G23" s="68" t="s">
        <v>169</v>
      </c>
      <c r="H23" s="376">
        <v>38400.92</v>
      </c>
      <c r="I23" s="315" t="s">
        <v>386</v>
      </c>
      <c r="J23" s="113" t="s">
        <v>111</v>
      </c>
      <c r="K23" s="123" t="s">
        <v>175</v>
      </c>
      <c r="L23" s="365" t="s">
        <v>135</v>
      </c>
      <c r="M23" s="365" t="s">
        <v>127</v>
      </c>
      <c r="N23" s="365" t="s">
        <v>183</v>
      </c>
      <c r="O23" s="365" t="s">
        <v>732</v>
      </c>
      <c r="P23" s="365" t="s">
        <v>937</v>
      </c>
      <c r="Q23" s="365" t="s">
        <v>259</v>
      </c>
      <c r="R23" s="365" t="s">
        <v>102</v>
      </c>
      <c r="S23" s="365" t="s">
        <v>102</v>
      </c>
      <c r="T23" s="365" t="s">
        <v>259</v>
      </c>
      <c r="U23" s="365" t="s">
        <v>259</v>
      </c>
      <c r="V23" s="365" t="s">
        <v>259</v>
      </c>
      <c r="W23" s="365">
        <v>73.11</v>
      </c>
      <c r="X23" s="365" t="s">
        <v>178</v>
      </c>
      <c r="Y23" s="365" t="s">
        <v>102</v>
      </c>
      <c r="Z23" s="365" t="s">
        <v>124</v>
      </c>
    </row>
    <row r="24" spans="1:28">
      <c r="A24" s="353">
        <v>19</v>
      </c>
      <c r="B24" s="123" t="s">
        <v>115</v>
      </c>
      <c r="C24" s="123" t="s">
        <v>179</v>
      </c>
      <c r="D24" s="365" t="s">
        <v>102</v>
      </c>
      <c r="E24" s="365" t="s">
        <v>124</v>
      </c>
      <c r="F24" s="365" t="s">
        <v>124</v>
      </c>
      <c r="G24" s="68" t="s">
        <v>169</v>
      </c>
      <c r="H24" s="376">
        <v>400000</v>
      </c>
      <c r="I24" s="315" t="s">
        <v>995</v>
      </c>
      <c r="J24" s="113" t="s">
        <v>180</v>
      </c>
      <c r="K24" s="123" t="s">
        <v>181</v>
      </c>
      <c r="L24" s="365" t="s">
        <v>118</v>
      </c>
      <c r="M24" s="365" t="s">
        <v>733</v>
      </c>
      <c r="N24" s="365" t="s">
        <v>182</v>
      </c>
      <c r="O24" s="365" t="s">
        <v>734</v>
      </c>
      <c r="P24" s="365" t="s">
        <v>937</v>
      </c>
      <c r="Q24" s="365" t="s">
        <v>259</v>
      </c>
      <c r="R24" s="365" t="s">
        <v>102</v>
      </c>
      <c r="S24" s="365" t="s">
        <v>259</v>
      </c>
      <c r="T24" s="365" t="s">
        <v>259</v>
      </c>
      <c r="U24" s="365" t="s">
        <v>259</v>
      </c>
      <c r="V24" s="365" t="s">
        <v>259</v>
      </c>
      <c r="W24" s="365">
        <v>110.86</v>
      </c>
      <c r="X24" s="365" t="s">
        <v>140</v>
      </c>
      <c r="Y24" s="365" t="s">
        <v>123</v>
      </c>
      <c r="Z24" s="365" t="s">
        <v>124</v>
      </c>
    </row>
    <row r="25" spans="1:28" s="370" customFormat="1" ht="25.5">
      <c r="A25" s="353">
        <v>20</v>
      </c>
      <c r="B25" s="124" t="s">
        <v>184</v>
      </c>
      <c r="C25" s="281" t="s">
        <v>130</v>
      </c>
      <c r="D25" s="125" t="s">
        <v>102</v>
      </c>
      <c r="E25" s="114" t="s">
        <v>124</v>
      </c>
      <c r="F25" s="365" t="s">
        <v>124</v>
      </c>
      <c r="G25" s="68" t="s">
        <v>169</v>
      </c>
      <c r="H25" s="333">
        <v>9680</v>
      </c>
      <c r="I25" s="315" t="s">
        <v>386</v>
      </c>
      <c r="J25" s="129" t="s">
        <v>111</v>
      </c>
      <c r="K25" s="123" t="s">
        <v>185</v>
      </c>
      <c r="L25" s="365" t="s">
        <v>135</v>
      </c>
      <c r="M25" s="365"/>
      <c r="N25" s="365" t="s">
        <v>218</v>
      </c>
      <c r="O25" s="365" t="s">
        <v>734</v>
      </c>
      <c r="P25" s="365" t="s">
        <v>218</v>
      </c>
      <c r="Q25" s="365" t="s">
        <v>218</v>
      </c>
      <c r="R25" s="365" t="s">
        <v>218</v>
      </c>
      <c r="S25" s="365" t="s">
        <v>218</v>
      </c>
      <c r="T25" s="365" t="s">
        <v>218</v>
      </c>
      <c r="U25" s="365" t="s">
        <v>218</v>
      </c>
      <c r="V25" s="365" t="s">
        <v>218</v>
      </c>
      <c r="W25" s="365"/>
      <c r="X25" s="365" t="s">
        <v>218</v>
      </c>
      <c r="Y25" s="365" t="s">
        <v>218</v>
      </c>
      <c r="Z25" s="365" t="s">
        <v>218</v>
      </c>
      <c r="AA25" s="368"/>
      <c r="AB25" s="369"/>
    </row>
    <row r="26" spans="1:28" ht="38.25">
      <c r="A26" s="353">
        <v>21</v>
      </c>
      <c r="B26" s="124" t="s">
        <v>969</v>
      </c>
      <c r="C26" s="124" t="s">
        <v>187</v>
      </c>
      <c r="D26" s="125" t="s">
        <v>102</v>
      </c>
      <c r="E26" s="114" t="s">
        <v>124</v>
      </c>
      <c r="F26" s="365" t="s">
        <v>124</v>
      </c>
      <c r="G26" s="68" t="s">
        <v>165</v>
      </c>
      <c r="H26" s="333">
        <v>251000</v>
      </c>
      <c r="I26" s="315" t="s">
        <v>995</v>
      </c>
      <c r="J26" s="129" t="s">
        <v>180</v>
      </c>
      <c r="K26" s="123" t="s">
        <v>188</v>
      </c>
      <c r="L26" s="365" t="s">
        <v>189</v>
      </c>
      <c r="M26" s="365" t="s">
        <v>119</v>
      </c>
      <c r="N26" s="365" t="s">
        <v>735</v>
      </c>
      <c r="O26" s="365" t="s">
        <v>736</v>
      </c>
      <c r="P26" s="365" t="s">
        <v>937</v>
      </c>
      <c r="Q26" s="365" t="s">
        <v>737</v>
      </c>
      <c r="R26" s="365" t="s">
        <v>259</v>
      </c>
      <c r="S26" s="365" t="s">
        <v>218</v>
      </c>
      <c r="T26" s="365" t="s">
        <v>259</v>
      </c>
      <c r="U26" s="365" t="s">
        <v>124</v>
      </c>
      <c r="V26" s="365" t="s">
        <v>110</v>
      </c>
      <c r="W26" s="365">
        <v>65.599999999999994</v>
      </c>
      <c r="X26" s="365" t="s">
        <v>140</v>
      </c>
      <c r="Y26" s="365" t="s">
        <v>114</v>
      </c>
      <c r="Z26" s="365" t="s">
        <v>124</v>
      </c>
    </row>
    <row r="27" spans="1:28" ht="38.25">
      <c r="A27" s="353">
        <v>22</v>
      </c>
      <c r="B27" s="124" t="s">
        <v>190</v>
      </c>
      <c r="C27" s="124" t="s">
        <v>191</v>
      </c>
      <c r="D27" s="125" t="s">
        <v>102</v>
      </c>
      <c r="E27" s="114" t="s">
        <v>124</v>
      </c>
      <c r="F27" s="365" t="s">
        <v>124</v>
      </c>
      <c r="G27" s="68" t="s">
        <v>192</v>
      </c>
      <c r="H27" s="333">
        <v>1672000</v>
      </c>
      <c r="I27" s="315" t="s">
        <v>995</v>
      </c>
      <c r="J27" s="129" t="s">
        <v>111</v>
      </c>
      <c r="K27" s="123" t="s">
        <v>193</v>
      </c>
      <c r="L27" s="365" t="s">
        <v>189</v>
      </c>
      <c r="M27" s="365" t="s">
        <v>157</v>
      </c>
      <c r="N27" s="365" t="s">
        <v>194</v>
      </c>
      <c r="O27" s="365" t="s">
        <v>738</v>
      </c>
      <c r="P27" s="365" t="s">
        <v>1006</v>
      </c>
      <c r="Q27" s="365" t="s">
        <v>259</v>
      </c>
      <c r="R27" s="365" t="s">
        <v>259</v>
      </c>
      <c r="S27" s="365" t="s">
        <v>259</v>
      </c>
      <c r="T27" s="365" t="s">
        <v>259</v>
      </c>
      <c r="U27" s="365" t="s">
        <v>259</v>
      </c>
      <c r="V27" s="365" t="s">
        <v>259</v>
      </c>
      <c r="W27" s="365" t="s">
        <v>195</v>
      </c>
      <c r="X27" s="365">
        <v>3</v>
      </c>
      <c r="Y27" s="365" t="s">
        <v>114</v>
      </c>
      <c r="Z27" s="365" t="s">
        <v>124</v>
      </c>
    </row>
    <row r="28" spans="1:28" ht="38.25">
      <c r="A28" s="353">
        <v>23</v>
      </c>
      <c r="B28" s="124" t="s">
        <v>196</v>
      </c>
      <c r="C28" s="281" t="s">
        <v>196</v>
      </c>
      <c r="D28" s="125" t="s">
        <v>102</v>
      </c>
      <c r="E28" s="114" t="s">
        <v>124</v>
      </c>
      <c r="F28" s="365" t="s">
        <v>124</v>
      </c>
      <c r="G28" s="68" t="s">
        <v>192</v>
      </c>
      <c r="H28" s="333">
        <v>110000</v>
      </c>
      <c r="I28" s="315" t="s">
        <v>995</v>
      </c>
      <c r="J28" s="129" t="s">
        <v>111</v>
      </c>
      <c r="K28" s="123" t="s">
        <v>197</v>
      </c>
      <c r="L28" s="365" t="s">
        <v>189</v>
      </c>
      <c r="M28" s="365" t="s">
        <v>157</v>
      </c>
      <c r="N28" s="365" t="s">
        <v>194</v>
      </c>
      <c r="O28" s="365" t="s">
        <v>739</v>
      </c>
      <c r="P28" s="365" t="s">
        <v>937</v>
      </c>
      <c r="Q28" s="365" t="s">
        <v>259</v>
      </c>
      <c r="R28" s="365" t="s">
        <v>259</v>
      </c>
      <c r="S28" s="365" t="s">
        <v>259</v>
      </c>
      <c r="T28" s="365" t="s">
        <v>259</v>
      </c>
      <c r="U28" s="365" t="s">
        <v>259</v>
      </c>
      <c r="V28" s="365" t="s">
        <v>259</v>
      </c>
      <c r="W28" s="365">
        <v>28.7</v>
      </c>
      <c r="X28" s="365" t="s">
        <v>140</v>
      </c>
      <c r="Y28" s="365" t="s">
        <v>114</v>
      </c>
      <c r="Z28" s="365" t="s">
        <v>124</v>
      </c>
    </row>
    <row r="29" spans="1:28" ht="51">
      <c r="A29" s="353">
        <v>24</v>
      </c>
      <c r="B29" s="124" t="s">
        <v>196</v>
      </c>
      <c r="C29" s="281" t="s">
        <v>196</v>
      </c>
      <c r="D29" s="125" t="s">
        <v>102</v>
      </c>
      <c r="E29" s="114" t="s">
        <v>124</v>
      </c>
      <c r="F29" s="365" t="s">
        <v>124</v>
      </c>
      <c r="G29" s="68" t="s">
        <v>192</v>
      </c>
      <c r="H29" s="333">
        <v>111000</v>
      </c>
      <c r="I29" s="315" t="s">
        <v>995</v>
      </c>
      <c r="J29" s="129" t="s">
        <v>111</v>
      </c>
      <c r="K29" s="123" t="s">
        <v>198</v>
      </c>
      <c r="L29" s="365" t="s">
        <v>189</v>
      </c>
      <c r="M29" s="365" t="s">
        <v>157</v>
      </c>
      <c r="N29" s="365" t="s">
        <v>740</v>
      </c>
      <c r="O29" s="365" t="s">
        <v>738</v>
      </c>
      <c r="P29" s="365" t="s">
        <v>937</v>
      </c>
      <c r="Q29" s="365" t="s">
        <v>259</v>
      </c>
      <c r="R29" s="365" t="s">
        <v>259</v>
      </c>
      <c r="S29" s="365" t="s">
        <v>259</v>
      </c>
      <c r="T29" s="365" t="s">
        <v>259</v>
      </c>
      <c r="U29" s="365" t="s">
        <v>259</v>
      </c>
      <c r="V29" s="365" t="s">
        <v>259</v>
      </c>
      <c r="W29" s="365">
        <v>29</v>
      </c>
      <c r="X29" s="365" t="s">
        <v>140</v>
      </c>
      <c r="Y29" s="365" t="s">
        <v>114</v>
      </c>
      <c r="Z29" s="365" t="s">
        <v>124</v>
      </c>
    </row>
    <row r="30" spans="1:28" ht="38.25">
      <c r="A30" s="353">
        <v>25</v>
      </c>
      <c r="B30" s="124" t="s">
        <v>199</v>
      </c>
      <c r="C30" s="281" t="s">
        <v>196</v>
      </c>
      <c r="D30" s="125" t="s">
        <v>102</v>
      </c>
      <c r="E30" s="114" t="s">
        <v>124</v>
      </c>
      <c r="F30" s="365" t="s">
        <v>124</v>
      </c>
      <c r="G30" s="68" t="s">
        <v>192</v>
      </c>
      <c r="H30" s="333">
        <v>144000</v>
      </c>
      <c r="I30" s="315" t="s">
        <v>995</v>
      </c>
      <c r="J30" s="129" t="s">
        <v>111</v>
      </c>
      <c r="K30" s="123" t="s">
        <v>200</v>
      </c>
      <c r="L30" s="365" t="s">
        <v>189</v>
      </c>
      <c r="M30" s="365" t="s">
        <v>157</v>
      </c>
      <c r="N30" s="365" t="s">
        <v>194</v>
      </c>
      <c r="O30" s="365" t="s">
        <v>738</v>
      </c>
      <c r="P30" s="365" t="s">
        <v>937</v>
      </c>
      <c r="Q30" s="365" t="s">
        <v>259</v>
      </c>
      <c r="R30" s="365" t="s">
        <v>259</v>
      </c>
      <c r="S30" s="365" t="s">
        <v>259</v>
      </c>
      <c r="T30" s="365" t="s">
        <v>259</v>
      </c>
      <c r="U30" s="365" t="s">
        <v>259</v>
      </c>
      <c r="V30" s="365" t="s">
        <v>259</v>
      </c>
      <c r="W30" s="365">
        <v>37.700000000000003</v>
      </c>
      <c r="X30" s="365" t="s">
        <v>140</v>
      </c>
      <c r="Y30" s="365" t="s">
        <v>114</v>
      </c>
      <c r="Z30" s="365" t="s">
        <v>124</v>
      </c>
    </row>
    <row r="31" spans="1:28" ht="38.25">
      <c r="A31" s="353">
        <v>26</v>
      </c>
      <c r="B31" s="124" t="s">
        <v>196</v>
      </c>
      <c r="C31" s="281" t="s">
        <v>196</v>
      </c>
      <c r="D31" s="125" t="s">
        <v>102</v>
      </c>
      <c r="E31" s="114" t="s">
        <v>124</v>
      </c>
      <c r="F31" s="365" t="s">
        <v>124</v>
      </c>
      <c r="G31" s="68" t="s">
        <v>192</v>
      </c>
      <c r="H31" s="333">
        <v>123000</v>
      </c>
      <c r="I31" s="315" t="s">
        <v>995</v>
      </c>
      <c r="J31" s="129" t="s">
        <v>111</v>
      </c>
      <c r="K31" s="123" t="s">
        <v>201</v>
      </c>
      <c r="L31" s="365" t="s">
        <v>189</v>
      </c>
      <c r="M31" s="365" t="s">
        <v>157</v>
      </c>
      <c r="N31" s="365" t="s">
        <v>194</v>
      </c>
      <c r="O31" s="365" t="s">
        <v>738</v>
      </c>
      <c r="P31" s="365" t="s">
        <v>937</v>
      </c>
      <c r="Q31" s="365" t="s">
        <v>259</v>
      </c>
      <c r="R31" s="365" t="s">
        <v>259</v>
      </c>
      <c r="S31" s="365" t="s">
        <v>259</v>
      </c>
      <c r="T31" s="365" t="s">
        <v>259</v>
      </c>
      <c r="U31" s="365" t="s">
        <v>259</v>
      </c>
      <c r="V31" s="365" t="s">
        <v>259</v>
      </c>
      <c r="W31" s="365">
        <v>32</v>
      </c>
      <c r="X31" s="365" t="s">
        <v>140</v>
      </c>
      <c r="Y31" s="365" t="s">
        <v>114</v>
      </c>
      <c r="Z31" s="365" t="s">
        <v>124</v>
      </c>
    </row>
    <row r="32" spans="1:28" ht="38.25">
      <c r="A32" s="353">
        <v>27</v>
      </c>
      <c r="B32" s="124" t="s">
        <v>196</v>
      </c>
      <c r="C32" s="281" t="s">
        <v>196</v>
      </c>
      <c r="D32" s="125" t="s">
        <v>102</v>
      </c>
      <c r="E32" s="114" t="s">
        <v>124</v>
      </c>
      <c r="F32" s="365" t="s">
        <v>124</v>
      </c>
      <c r="G32" s="68" t="s">
        <v>192</v>
      </c>
      <c r="H32" s="333">
        <v>155000</v>
      </c>
      <c r="I32" s="315" t="s">
        <v>995</v>
      </c>
      <c r="J32" s="129" t="s">
        <v>111</v>
      </c>
      <c r="K32" s="123" t="s">
        <v>202</v>
      </c>
      <c r="L32" s="365" t="s">
        <v>189</v>
      </c>
      <c r="M32" s="365" t="s">
        <v>157</v>
      </c>
      <c r="N32" s="365" t="s">
        <v>194</v>
      </c>
      <c r="O32" s="365" t="s">
        <v>739</v>
      </c>
      <c r="P32" s="365" t="s">
        <v>937</v>
      </c>
      <c r="Q32" s="365" t="s">
        <v>259</v>
      </c>
      <c r="R32" s="365" t="s">
        <v>259</v>
      </c>
      <c r="S32" s="365" t="s">
        <v>259</v>
      </c>
      <c r="T32" s="365" t="s">
        <v>259</v>
      </c>
      <c r="U32" s="365" t="s">
        <v>259</v>
      </c>
      <c r="V32" s="365" t="s">
        <v>259</v>
      </c>
      <c r="W32" s="365">
        <v>40.4</v>
      </c>
      <c r="X32" s="365" t="s">
        <v>178</v>
      </c>
      <c r="Y32" s="365" t="s">
        <v>114</v>
      </c>
      <c r="Z32" s="365" t="s">
        <v>124</v>
      </c>
    </row>
    <row r="33" spans="1:26" ht="38.25">
      <c r="A33" s="353">
        <v>28</v>
      </c>
      <c r="B33" s="124" t="s">
        <v>196</v>
      </c>
      <c r="C33" s="281" t="s">
        <v>196</v>
      </c>
      <c r="D33" s="125" t="s">
        <v>102</v>
      </c>
      <c r="E33" s="114" t="s">
        <v>124</v>
      </c>
      <c r="F33" s="365" t="s">
        <v>124</v>
      </c>
      <c r="G33" s="68" t="s">
        <v>192</v>
      </c>
      <c r="H33" s="333">
        <v>163000</v>
      </c>
      <c r="I33" s="315" t="s">
        <v>995</v>
      </c>
      <c r="J33" s="129" t="s">
        <v>111</v>
      </c>
      <c r="K33" s="123" t="s">
        <v>203</v>
      </c>
      <c r="L33" s="365" t="s">
        <v>189</v>
      </c>
      <c r="M33" s="365" t="s">
        <v>157</v>
      </c>
      <c r="N33" s="365" t="s">
        <v>194</v>
      </c>
      <c r="O33" s="365" t="s">
        <v>738</v>
      </c>
      <c r="P33" s="365" t="s">
        <v>937</v>
      </c>
      <c r="Q33" s="365" t="s">
        <v>259</v>
      </c>
      <c r="R33" s="365" t="s">
        <v>259</v>
      </c>
      <c r="S33" s="365" t="s">
        <v>259</v>
      </c>
      <c r="T33" s="365" t="s">
        <v>259</v>
      </c>
      <c r="U33" s="365" t="s">
        <v>259</v>
      </c>
      <c r="V33" s="365" t="s">
        <v>259</v>
      </c>
      <c r="W33" s="365">
        <v>42.5</v>
      </c>
      <c r="X33" s="365" t="s">
        <v>178</v>
      </c>
      <c r="Y33" s="365" t="s">
        <v>114</v>
      </c>
      <c r="Z33" s="365" t="s">
        <v>124</v>
      </c>
    </row>
    <row r="34" spans="1:26" ht="38.25">
      <c r="A34" s="353">
        <v>29</v>
      </c>
      <c r="B34" s="124" t="s">
        <v>196</v>
      </c>
      <c r="C34" s="281" t="s">
        <v>196</v>
      </c>
      <c r="D34" s="125" t="s">
        <v>102</v>
      </c>
      <c r="E34" s="114" t="s">
        <v>124</v>
      </c>
      <c r="F34" s="365" t="s">
        <v>124</v>
      </c>
      <c r="G34" s="68" t="s">
        <v>192</v>
      </c>
      <c r="H34" s="333">
        <v>145270</v>
      </c>
      <c r="I34" s="315" t="s">
        <v>386</v>
      </c>
      <c r="J34" s="129" t="s">
        <v>111</v>
      </c>
      <c r="K34" s="123" t="s">
        <v>204</v>
      </c>
      <c r="L34" s="365" t="s">
        <v>189</v>
      </c>
      <c r="M34" s="365" t="s">
        <v>741</v>
      </c>
      <c r="N34" s="365" t="s">
        <v>194</v>
      </c>
      <c r="O34" s="365" t="s">
        <v>738</v>
      </c>
      <c r="P34" s="365" t="s">
        <v>937</v>
      </c>
      <c r="Q34" s="365" t="s">
        <v>259</v>
      </c>
      <c r="R34" s="365" t="s">
        <v>259</v>
      </c>
      <c r="S34" s="365" t="s">
        <v>259</v>
      </c>
      <c r="T34" s="365" t="s">
        <v>259</v>
      </c>
      <c r="U34" s="365" t="s">
        <v>259</v>
      </c>
      <c r="V34" s="365" t="s">
        <v>259</v>
      </c>
      <c r="W34" s="365">
        <v>25.8</v>
      </c>
      <c r="X34" s="365" t="s">
        <v>178</v>
      </c>
      <c r="Y34" s="365" t="s">
        <v>114</v>
      </c>
      <c r="Z34" s="365" t="s">
        <v>124</v>
      </c>
    </row>
    <row r="35" spans="1:26" ht="38.25">
      <c r="A35" s="353">
        <v>30</v>
      </c>
      <c r="B35" s="124" t="s">
        <v>196</v>
      </c>
      <c r="C35" s="281" t="s">
        <v>196</v>
      </c>
      <c r="D35" s="125" t="s">
        <v>102</v>
      </c>
      <c r="E35" s="114" t="s">
        <v>124</v>
      </c>
      <c r="F35" s="365" t="s">
        <v>124</v>
      </c>
      <c r="G35" s="68" t="s">
        <v>192</v>
      </c>
      <c r="H35" s="333">
        <v>144000</v>
      </c>
      <c r="I35" s="315" t="s">
        <v>995</v>
      </c>
      <c r="J35" s="129" t="s">
        <v>111</v>
      </c>
      <c r="K35" s="123" t="s">
        <v>205</v>
      </c>
      <c r="L35" s="365" t="s">
        <v>189</v>
      </c>
      <c r="M35" s="365" t="s">
        <v>157</v>
      </c>
      <c r="N35" s="365" t="s">
        <v>194</v>
      </c>
      <c r="O35" s="365" t="s">
        <v>738</v>
      </c>
      <c r="P35" s="365" t="s">
        <v>937</v>
      </c>
      <c r="Q35" s="365" t="s">
        <v>259</v>
      </c>
      <c r="R35" s="365" t="s">
        <v>259</v>
      </c>
      <c r="S35" s="365" t="s">
        <v>259</v>
      </c>
      <c r="T35" s="365" t="s">
        <v>259</v>
      </c>
      <c r="U35" s="365" t="s">
        <v>259</v>
      </c>
      <c r="V35" s="365" t="s">
        <v>259</v>
      </c>
      <c r="W35" s="365">
        <v>37.700000000000003</v>
      </c>
      <c r="X35" s="365" t="s">
        <v>178</v>
      </c>
      <c r="Y35" s="365" t="s">
        <v>114</v>
      </c>
      <c r="Z35" s="365" t="s">
        <v>124</v>
      </c>
    </row>
    <row r="36" spans="1:26" ht="38.25">
      <c r="A36" s="353">
        <v>31</v>
      </c>
      <c r="B36" s="124" t="s">
        <v>206</v>
      </c>
      <c r="C36" s="124" t="s">
        <v>196</v>
      </c>
      <c r="D36" s="125" t="s">
        <v>102</v>
      </c>
      <c r="E36" s="114" t="s">
        <v>124</v>
      </c>
      <c r="F36" s="365" t="s">
        <v>124</v>
      </c>
      <c r="G36" s="68" t="s">
        <v>192</v>
      </c>
      <c r="H36" s="333">
        <v>128860</v>
      </c>
      <c r="I36" s="315" t="s">
        <v>386</v>
      </c>
      <c r="J36" s="129" t="s">
        <v>111</v>
      </c>
      <c r="K36" s="123" t="s">
        <v>207</v>
      </c>
      <c r="L36" s="365" t="s">
        <v>189</v>
      </c>
      <c r="M36" s="365" t="s">
        <v>157</v>
      </c>
      <c r="N36" s="365" t="s">
        <v>194</v>
      </c>
      <c r="O36" s="365" t="s">
        <v>742</v>
      </c>
      <c r="P36" s="365" t="s">
        <v>937</v>
      </c>
      <c r="Q36" s="365" t="s">
        <v>259</v>
      </c>
      <c r="R36" s="365" t="s">
        <v>259</v>
      </c>
      <c r="S36" s="365" t="s">
        <v>259</v>
      </c>
      <c r="T36" s="365" t="s">
        <v>259</v>
      </c>
      <c r="U36" s="365" t="s">
        <v>259</v>
      </c>
      <c r="V36" s="365" t="s">
        <v>259</v>
      </c>
      <c r="W36" s="365">
        <v>31.9</v>
      </c>
      <c r="X36" s="365" t="s">
        <v>178</v>
      </c>
      <c r="Y36" s="365" t="s">
        <v>114</v>
      </c>
      <c r="Z36" s="365" t="s">
        <v>124</v>
      </c>
    </row>
    <row r="37" spans="1:26" ht="38.25">
      <c r="A37" s="353">
        <v>32</v>
      </c>
      <c r="B37" s="123" t="s">
        <v>196</v>
      </c>
      <c r="C37" s="281" t="s">
        <v>196</v>
      </c>
      <c r="D37" s="365" t="s">
        <v>102</v>
      </c>
      <c r="E37" s="114" t="s">
        <v>124</v>
      </c>
      <c r="F37" s="365" t="s">
        <v>124</v>
      </c>
      <c r="G37" s="68" t="s">
        <v>192</v>
      </c>
      <c r="H37" s="333">
        <v>109040</v>
      </c>
      <c r="I37" s="315" t="s">
        <v>386</v>
      </c>
      <c r="J37" s="113" t="s">
        <v>111</v>
      </c>
      <c r="K37" s="123" t="s">
        <v>208</v>
      </c>
      <c r="L37" s="365" t="s">
        <v>189</v>
      </c>
      <c r="M37" s="365" t="s">
        <v>157</v>
      </c>
      <c r="N37" s="365" t="s">
        <v>194</v>
      </c>
      <c r="O37" s="365" t="s">
        <v>738</v>
      </c>
      <c r="P37" s="365" t="s">
        <v>937</v>
      </c>
      <c r="Q37" s="365" t="s">
        <v>259</v>
      </c>
      <c r="R37" s="365" t="s">
        <v>259</v>
      </c>
      <c r="S37" s="365" t="s">
        <v>259</v>
      </c>
      <c r="T37" s="365" t="s">
        <v>259</v>
      </c>
      <c r="U37" s="365" t="s">
        <v>259</v>
      </c>
      <c r="V37" s="365" t="s">
        <v>259</v>
      </c>
      <c r="W37" s="365" t="s">
        <v>209</v>
      </c>
      <c r="X37" s="365" t="s">
        <v>178</v>
      </c>
      <c r="Y37" s="365" t="s">
        <v>102</v>
      </c>
      <c r="Z37" s="365" t="s">
        <v>124</v>
      </c>
    </row>
    <row r="38" spans="1:26" ht="38.25">
      <c r="A38" s="353">
        <v>33</v>
      </c>
      <c r="B38" s="130" t="s">
        <v>115</v>
      </c>
      <c r="C38" s="123" t="s">
        <v>210</v>
      </c>
      <c r="D38" s="365" t="s">
        <v>102</v>
      </c>
      <c r="E38" s="114" t="s">
        <v>124</v>
      </c>
      <c r="F38" s="365" t="s">
        <v>124</v>
      </c>
      <c r="G38" s="68" t="s">
        <v>211</v>
      </c>
      <c r="H38" s="333">
        <v>322944.3</v>
      </c>
      <c r="I38" s="315" t="s">
        <v>386</v>
      </c>
      <c r="J38" s="113" t="s">
        <v>212</v>
      </c>
      <c r="K38" s="123" t="s">
        <v>213</v>
      </c>
      <c r="L38" s="365" t="s">
        <v>189</v>
      </c>
      <c r="M38" s="365"/>
      <c r="N38" s="365" t="s">
        <v>194</v>
      </c>
      <c r="O38" s="365" t="s">
        <v>739</v>
      </c>
      <c r="P38" s="365">
        <v>2017</v>
      </c>
      <c r="Q38" s="365" t="s">
        <v>259</v>
      </c>
      <c r="R38" s="365" t="s">
        <v>259</v>
      </c>
      <c r="S38" s="365" t="s">
        <v>259</v>
      </c>
      <c r="T38" s="365" t="s">
        <v>259</v>
      </c>
      <c r="U38" s="365" t="s">
        <v>259</v>
      </c>
      <c r="V38" s="365" t="s">
        <v>214</v>
      </c>
      <c r="W38" s="365">
        <v>88.7</v>
      </c>
      <c r="X38" s="365" t="s">
        <v>140</v>
      </c>
      <c r="Y38" s="365"/>
      <c r="Z38" s="365" t="s">
        <v>124</v>
      </c>
    </row>
    <row r="39" spans="1:26">
      <c r="A39" s="353">
        <v>34</v>
      </c>
      <c r="B39" s="131" t="s">
        <v>132</v>
      </c>
      <c r="C39" s="123" t="s">
        <v>215</v>
      </c>
      <c r="D39" s="125" t="s">
        <v>102</v>
      </c>
      <c r="E39" s="114" t="s">
        <v>124</v>
      </c>
      <c r="F39" s="365" t="s">
        <v>124</v>
      </c>
      <c r="G39" s="68" t="s">
        <v>147</v>
      </c>
      <c r="H39" s="333">
        <v>534000</v>
      </c>
      <c r="I39" s="315" t="s">
        <v>995</v>
      </c>
      <c r="J39" s="113" t="s">
        <v>296</v>
      </c>
      <c r="K39" s="123" t="s">
        <v>216</v>
      </c>
      <c r="L39" s="365" t="s">
        <v>189</v>
      </c>
      <c r="M39" s="365" t="s">
        <v>119</v>
      </c>
      <c r="N39" s="365" t="s">
        <v>217</v>
      </c>
      <c r="O39" s="365" t="s">
        <v>742</v>
      </c>
      <c r="P39" s="365" t="s">
        <v>937</v>
      </c>
      <c r="Q39" s="365" t="s">
        <v>259</v>
      </c>
      <c r="R39" s="365" t="s">
        <v>259</v>
      </c>
      <c r="S39" s="365" t="s">
        <v>218</v>
      </c>
      <c r="T39" s="365" t="s">
        <v>259</v>
      </c>
      <c r="U39" s="365" t="s">
        <v>218</v>
      </c>
      <c r="V39" s="365" t="s">
        <v>111</v>
      </c>
      <c r="W39" s="365" t="s">
        <v>220</v>
      </c>
      <c r="X39" s="365" t="s">
        <v>140</v>
      </c>
      <c r="Y39" s="365" t="s">
        <v>124</v>
      </c>
      <c r="Z39" s="365" t="s">
        <v>124</v>
      </c>
    </row>
    <row r="40" spans="1:26" ht="25.5">
      <c r="A40" s="353">
        <v>35</v>
      </c>
      <c r="B40" s="131" t="s">
        <v>221</v>
      </c>
      <c r="C40" s="123" t="s">
        <v>222</v>
      </c>
      <c r="D40" s="125" t="s">
        <v>102</v>
      </c>
      <c r="E40" s="114" t="s">
        <v>124</v>
      </c>
      <c r="F40" s="365" t="s">
        <v>124</v>
      </c>
      <c r="G40" s="68" t="s">
        <v>223</v>
      </c>
      <c r="H40" s="333">
        <v>33403</v>
      </c>
      <c r="I40" s="315" t="s">
        <v>386</v>
      </c>
      <c r="J40" s="113" t="s">
        <v>111</v>
      </c>
      <c r="K40" s="123" t="s">
        <v>224</v>
      </c>
      <c r="L40" s="365" t="s">
        <v>189</v>
      </c>
      <c r="M40" s="365" t="s">
        <v>119</v>
      </c>
      <c r="N40" s="365" t="s">
        <v>217</v>
      </c>
      <c r="O40" s="365" t="s">
        <v>739</v>
      </c>
      <c r="P40" s="365" t="s">
        <v>218</v>
      </c>
      <c r="Q40" s="365" t="s">
        <v>259</v>
      </c>
      <c r="R40" s="365" t="s">
        <v>259</v>
      </c>
      <c r="S40" s="365"/>
      <c r="T40" s="365" t="s">
        <v>259</v>
      </c>
      <c r="U40" s="365"/>
      <c r="V40" s="365"/>
      <c r="W40" s="365"/>
      <c r="X40" s="365"/>
      <c r="Y40" s="365"/>
      <c r="Z40" s="365"/>
    </row>
    <row r="41" spans="1:26" ht="38.25">
      <c r="A41" s="353">
        <v>36</v>
      </c>
      <c r="B41" s="131" t="s">
        <v>132</v>
      </c>
      <c r="C41" s="123" t="s">
        <v>225</v>
      </c>
      <c r="D41" s="125" t="s">
        <v>102</v>
      </c>
      <c r="E41" s="114" t="s">
        <v>124</v>
      </c>
      <c r="F41" s="365" t="s">
        <v>124</v>
      </c>
      <c r="G41" s="68" t="s">
        <v>226</v>
      </c>
      <c r="H41" s="333">
        <v>1519000</v>
      </c>
      <c r="I41" s="315" t="s">
        <v>995</v>
      </c>
      <c r="J41" s="113" t="s">
        <v>212</v>
      </c>
      <c r="K41" s="123" t="s">
        <v>227</v>
      </c>
      <c r="L41" s="365" t="s">
        <v>228</v>
      </c>
      <c r="M41" s="365" t="s">
        <v>119</v>
      </c>
      <c r="N41" s="365" t="s">
        <v>109</v>
      </c>
      <c r="O41" s="365" t="s">
        <v>747</v>
      </c>
      <c r="P41" s="365" t="s">
        <v>1005</v>
      </c>
      <c r="Q41" s="365" t="s">
        <v>259</v>
      </c>
      <c r="R41" s="365" t="s">
        <v>259</v>
      </c>
      <c r="S41" s="365" t="s">
        <v>259</v>
      </c>
      <c r="T41" s="365" t="s">
        <v>259</v>
      </c>
      <c r="U41" s="365" t="s">
        <v>102</v>
      </c>
      <c r="V41" s="365" t="s">
        <v>229</v>
      </c>
      <c r="W41" s="365" t="s">
        <v>230</v>
      </c>
      <c r="X41" s="365" t="s">
        <v>140</v>
      </c>
      <c r="Y41" s="365" t="s">
        <v>124</v>
      </c>
      <c r="Z41" s="365" t="s">
        <v>124</v>
      </c>
    </row>
    <row r="42" spans="1:26" ht="25.5">
      <c r="A42" s="353">
        <v>37</v>
      </c>
      <c r="B42" s="131" t="s">
        <v>231</v>
      </c>
      <c r="C42" s="123" t="s">
        <v>232</v>
      </c>
      <c r="D42" s="125" t="s">
        <v>102</v>
      </c>
      <c r="E42" s="114" t="s">
        <v>124</v>
      </c>
      <c r="F42" s="365" t="s">
        <v>102</v>
      </c>
      <c r="G42" s="68" t="s">
        <v>174</v>
      </c>
      <c r="H42" s="333">
        <v>183000</v>
      </c>
      <c r="I42" s="315" t="s">
        <v>995</v>
      </c>
      <c r="J42" s="113" t="s">
        <v>111</v>
      </c>
      <c r="K42" s="123" t="s">
        <v>233</v>
      </c>
      <c r="L42" s="365" t="s">
        <v>743</v>
      </c>
      <c r="M42" s="365" t="s">
        <v>183</v>
      </c>
      <c r="N42" s="365"/>
      <c r="O42" s="365" t="s">
        <v>744</v>
      </c>
      <c r="P42" s="365" t="s">
        <v>937</v>
      </c>
      <c r="Q42" s="365" t="s">
        <v>259</v>
      </c>
      <c r="R42" s="365" t="s">
        <v>259</v>
      </c>
      <c r="S42" s="365" t="s">
        <v>234</v>
      </c>
      <c r="T42" s="365" t="s">
        <v>259</v>
      </c>
      <c r="U42" s="365" t="s">
        <v>259</v>
      </c>
      <c r="V42" s="365" t="s">
        <v>110</v>
      </c>
      <c r="W42" s="365">
        <v>47.7</v>
      </c>
      <c r="X42" s="365" t="s">
        <v>178</v>
      </c>
      <c r="Y42" s="365" t="s">
        <v>102</v>
      </c>
      <c r="Z42" s="365" t="s">
        <v>124</v>
      </c>
    </row>
    <row r="43" spans="1:26" ht="25.5">
      <c r="A43" s="353">
        <v>38</v>
      </c>
      <c r="B43" s="131" t="s">
        <v>231</v>
      </c>
      <c r="C43" s="123" t="s">
        <v>235</v>
      </c>
      <c r="D43" s="125" t="s">
        <v>102</v>
      </c>
      <c r="E43" s="114" t="s">
        <v>124</v>
      </c>
      <c r="F43" s="365" t="s">
        <v>102</v>
      </c>
      <c r="G43" s="68" t="s">
        <v>174</v>
      </c>
      <c r="H43" s="333">
        <v>137000</v>
      </c>
      <c r="I43" s="315" t="s">
        <v>995</v>
      </c>
      <c r="J43" s="113" t="s">
        <v>111</v>
      </c>
      <c r="K43" s="123" t="s">
        <v>236</v>
      </c>
      <c r="L43" s="365" t="s">
        <v>743</v>
      </c>
      <c r="M43" s="365" t="s">
        <v>183</v>
      </c>
      <c r="N43" s="365"/>
      <c r="O43" s="365" t="s">
        <v>745</v>
      </c>
      <c r="P43" s="365" t="s">
        <v>937</v>
      </c>
      <c r="Q43" s="365" t="s">
        <v>259</v>
      </c>
      <c r="R43" s="365" t="s">
        <v>259</v>
      </c>
      <c r="S43" s="365" t="s">
        <v>234</v>
      </c>
      <c r="T43" s="365" t="s">
        <v>259</v>
      </c>
      <c r="U43" s="365" t="s">
        <v>259</v>
      </c>
      <c r="V43" s="365" t="s">
        <v>110</v>
      </c>
      <c r="W43" s="365">
        <v>35.700000000000003</v>
      </c>
      <c r="X43" s="365" t="s">
        <v>178</v>
      </c>
      <c r="Y43" s="365" t="s">
        <v>102</v>
      </c>
      <c r="Z43" s="365" t="s">
        <v>124</v>
      </c>
    </row>
    <row r="44" spans="1:26" ht="25.5">
      <c r="A44" s="353">
        <v>39</v>
      </c>
      <c r="B44" s="131" t="s">
        <v>231</v>
      </c>
      <c r="C44" s="123" t="s">
        <v>237</v>
      </c>
      <c r="D44" s="125" t="s">
        <v>102</v>
      </c>
      <c r="E44" s="114" t="s">
        <v>124</v>
      </c>
      <c r="F44" s="365" t="s">
        <v>102</v>
      </c>
      <c r="G44" s="68" t="s">
        <v>174</v>
      </c>
      <c r="H44" s="333">
        <v>262000</v>
      </c>
      <c r="I44" s="315" t="s">
        <v>995</v>
      </c>
      <c r="J44" s="113" t="s">
        <v>111</v>
      </c>
      <c r="K44" s="123" t="s">
        <v>238</v>
      </c>
      <c r="L44" s="365" t="s">
        <v>743</v>
      </c>
      <c r="M44" s="365" t="s">
        <v>183</v>
      </c>
      <c r="N44" s="365"/>
      <c r="O44" s="365" t="s">
        <v>744</v>
      </c>
      <c r="P44" s="365" t="s">
        <v>937</v>
      </c>
      <c r="Q44" s="365" t="s">
        <v>259</v>
      </c>
      <c r="R44" s="365" t="s">
        <v>259</v>
      </c>
      <c r="S44" s="365" t="s">
        <v>259</v>
      </c>
      <c r="T44" s="365" t="s">
        <v>259</v>
      </c>
      <c r="U44" s="365" t="s">
        <v>259</v>
      </c>
      <c r="V44" s="365" t="s">
        <v>110</v>
      </c>
      <c r="W44" s="365">
        <v>68.5</v>
      </c>
      <c r="X44" s="365" t="s">
        <v>178</v>
      </c>
      <c r="Y44" s="365" t="s">
        <v>102</v>
      </c>
      <c r="Z44" s="365" t="s">
        <v>124</v>
      </c>
    </row>
    <row r="45" spans="1:26" ht="25.5">
      <c r="A45" s="353">
        <v>40</v>
      </c>
      <c r="B45" s="131" t="s">
        <v>231</v>
      </c>
      <c r="C45" s="123" t="s">
        <v>239</v>
      </c>
      <c r="D45" s="125" t="s">
        <v>102</v>
      </c>
      <c r="E45" s="114" t="s">
        <v>124</v>
      </c>
      <c r="F45" s="365" t="s">
        <v>102</v>
      </c>
      <c r="G45" s="68" t="s">
        <v>174</v>
      </c>
      <c r="H45" s="333">
        <v>159000</v>
      </c>
      <c r="I45" s="315" t="s">
        <v>995</v>
      </c>
      <c r="J45" s="113" t="s">
        <v>111</v>
      </c>
      <c r="K45" s="123" t="s">
        <v>240</v>
      </c>
      <c r="L45" s="365" t="s">
        <v>743</v>
      </c>
      <c r="M45" s="365" t="s">
        <v>183</v>
      </c>
      <c r="N45" s="365"/>
      <c r="O45" s="365" t="s">
        <v>744</v>
      </c>
      <c r="P45" s="365" t="s">
        <v>937</v>
      </c>
      <c r="Q45" s="365" t="s">
        <v>259</v>
      </c>
      <c r="R45" s="365" t="s">
        <v>259</v>
      </c>
      <c r="S45" s="365" t="s">
        <v>234</v>
      </c>
      <c r="T45" s="365" t="s">
        <v>259</v>
      </c>
      <c r="U45" s="365" t="s">
        <v>259</v>
      </c>
      <c r="V45" s="365" t="s">
        <v>110</v>
      </c>
      <c r="W45" s="365">
        <v>41.5</v>
      </c>
      <c r="X45" s="365" t="s">
        <v>178</v>
      </c>
      <c r="Y45" s="365" t="s">
        <v>102</v>
      </c>
      <c r="Z45" s="365" t="s">
        <v>124</v>
      </c>
    </row>
    <row r="46" spans="1:26" ht="25.5">
      <c r="A46" s="353">
        <v>41</v>
      </c>
      <c r="B46" s="131" t="s">
        <v>231</v>
      </c>
      <c r="C46" s="123" t="s">
        <v>241</v>
      </c>
      <c r="D46" s="125" t="s">
        <v>102</v>
      </c>
      <c r="E46" s="114" t="s">
        <v>124</v>
      </c>
      <c r="F46" s="365" t="s">
        <v>102</v>
      </c>
      <c r="G46" s="68" t="s">
        <v>174</v>
      </c>
      <c r="H46" s="333">
        <v>251000</v>
      </c>
      <c r="I46" s="315" t="s">
        <v>995</v>
      </c>
      <c r="J46" s="113" t="s">
        <v>111</v>
      </c>
      <c r="K46" s="123" t="s">
        <v>242</v>
      </c>
      <c r="L46" s="365" t="s">
        <v>743</v>
      </c>
      <c r="M46" s="365" t="s">
        <v>183</v>
      </c>
      <c r="N46" s="365"/>
      <c r="O46" s="365" t="s">
        <v>744</v>
      </c>
      <c r="P46" s="365" t="s">
        <v>1002</v>
      </c>
      <c r="Q46" s="365" t="s">
        <v>259</v>
      </c>
      <c r="R46" s="365" t="s">
        <v>259</v>
      </c>
      <c r="S46" s="365" t="s">
        <v>234</v>
      </c>
      <c r="T46" s="365" t="s">
        <v>259</v>
      </c>
      <c r="U46" s="365" t="s">
        <v>259</v>
      </c>
      <c r="V46" s="365" t="s">
        <v>110</v>
      </c>
      <c r="W46" s="365">
        <v>65.5</v>
      </c>
      <c r="X46" s="365" t="s">
        <v>140</v>
      </c>
      <c r="Y46" s="365" t="s">
        <v>102</v>
      </c>
      <c r="Z46" s="365" t="s">
        <v>124</v>
      </c>
    </row>
    <row r="47" spans="1:26" ht="25.5">
      <c r="A47" s="353">
        <v>42</v>
      </c>
      <c r="B47" s="131" t="s">
        <v>243</v>
      </c>
      <c r="C47" s="123" t="s">
        <v>244</v>
      </c>
      <c r="D47" s="125" t="s">
        <v>102</v>
      </c>
      <c r="E47" s="114" t="s">
        <v>124</v>
      </c>
      <c r="F47" s="365" t="s">
        <v>102</v>
      </c>
      <c r="G47" s="68" t="s">
        <v>174</v>
      </c>
      <c r="H47" s="333">
        <v>372000</v>
      </c>
      <c r="I47" s="315" t="s">
        <v>995</v>
      </c>
      <c r="J47" s="113" t="s">
        <v>111</v>
      </c>
      <c r="K47" s="123" t="s">
        <v>245</v>
      </c>
      <c r="L47" s="365"/>
      <c r="M47" s="365"/>
      <c r="N47" s="365" t="s">
        <v>246</v>
      </c>
      <c r="O47" s="365" t="s">
        <v>744</v>
      </c>
      <c r="P47" s="365" t="s">
        <v>1001</v>
      </c>
      <c r="Q47" s="365" t="s">
        <v>259</v>
      </c>
      <c r="R47" s="365" t="s">
        <v>259</v>
      </c>
      <c r="S47" s="365" t="s">
        <v>247</v>
      </c>
      <c r="T47" s="365" t="s">
        <v>259</v>
      </c>
      <c r="U47" s="365" t="s">
        <v>248</v>
      </c>
      <c r="V47" s="365" t="s">
        <v>110</v>
      </c>
      <c r="W47" s="365">
        <v>97.2</v>
      </c>
      <c r="X47" s="365" t="s">
        <v>140</v>
      </c>
      <c r="Y47" s="365" t="s">
        <v>102</v>
      </c>
      <c r="Z47" s="365" t="s">
        <v>124</v>
      </c>
    </row>
    <row r="48" spans="1:26" ht="25.5">
      <c r="A48" s="353">
        <v>43</v>
      </c>
      <c r="B48" s="131" t="s">
        <v>249</v>
      </c>
      <c r="C48" s="124" t="s">
        <v>250</v>
      </c>
      <c r="D48" s="125" t="s">
        <v>102</v>
      </c>
      <c r="E48" s="125" t="s">
        <v>124</v>
      </c>
      <c r="F48" s="365" t="s">
        <v>102</v>
      </c>
      <c r="G48" s="68" t="s">
        <v>174</v>
      </c>
      <c r="H48" s="333">
        <v>400</v>
      </c>
      <c r="I48" s="315" t="s">
        <v>386</v>
      </c>
      <c r="J48" s="113" t="s">
        <v>111</v>
      </c>
      <c r="K48" s="123" t="s">
        <v>251</v>
      </c>
      <c r="L48" s="365" t="s">
        <v>218</v>
      </c>
      <c r="M48" s="365" t="s">
        <v>218</v>
      </c>
      <c r="N48" s="365" t="s">
        <v>218</v>
      </c>
      <c r="O48" s="365" t="s">
        <v>744</v>
      </c>
      <c r="P48" s="365" t="s">
        <v>218</v>
      </c>
      <c r="Q48" s="365" t="s">
        <v>218</v>
      </c>
      <c r="R48" s="365" t="s">
        <v>218</v>
      </c>
      <c r="S48" s="365" t="s">
        <v>218</v>
      </c>
      <c r="T48" s="365" t="s">
        <v>218</v>
      </c>
      <c r="U48" s="365" t="s">
        <v>218</v>
      </c>
      <c r="V48" s="365" t="s">
        <v>218</v>
      </c>
      <c r="W48" s="365">
        <v>13.6</v>
      </c>
      <c r="X48" s="365" t="s">
        <v>140</v>
      </c>
      <c r="Y48" s="365"/>
      <c r="Z48" s="365"/>
    </row>
    <row r="49" spans="1:28" ht="25.5">
      <c r="A49" s="353">
        <v>44</v>
      </c>
      <c r="B49" s="131" t="s">
        <v>252</v>
      </c>
      <c r="C49" s="124" t="s">
        <v>253</v>
      </c>
      <c r="D49" s="125" t="s">
        <v>102</v>
      </c>
      <c r="E49" s="125" t="s">
        <v>124</v>
      </c>
      <c r="F49" s="125" t="s">
        <v>102</v>
      </c>
      <c r="G49" s="68" t="s">
        <v>174</v>
      </c>
      <c r="H49" s="333">
        <v>37000</v>
      </c>
      <c r="I49" s="315" t="s">
        <v>386</v>
      </c>
      <c r="J49" s="113" t="s">
        <v>111</v>
      </c>
      <c r="K49" s="123" t="s">
        <v>251</v>
      </c>
      <c r="L49" s="365"/>
      <c r="M49" s="365"/>
      <c r="N49" s="365" t="s">
        <v>246</v>
      </c>
      <c r="O49" s="365" t="s">
        <v>744</v>
      </c>
      <c r="P49" s="365" t="s">
        <v>937</v>
      </c>
      <c r="Q49" s="365" t="s">
        <v>259</v>
      </c>
      <c r="R49" s="365" t="s">
        <v>259</v>
      </c>
      <c r="S49" s="365"/>
      <c r="T49" s="365" t="s">
        <v>259</v>
      </c>
      <c r="U49" s="365"/>
      <c r="V49" s="365"/>
      <c r="W49" s="365">
        <v>17.899999999999999</v>
      </c>
      <c r="X49" s="365" t="s">
        <v>140</v>
      </c>
      <c r="Y49" s="365"/>
      <c r="Z49" s="365"/>
    </row>
    <row r="50" spans="1:28" ht="25.5">
      <c r="A50" s="353">
        <v>45</v>
      </c>
      <c r="B50" s="124" t="s">
        <v>132</v>
      </c>
      <c r="C50" s="124" t="s">
        <v>254</v>
      </c>
      <c r="D50" s="125" t="s">
        <v>102</v>
      </c>
      <c r="E50" s="125" t="s">
        <v>124</v>
      </c>
      <c r="F50" s="125" t="s">
        <v>124</v>
      </c>
      <c r="G50" s="68" t="s">
        <v>174</v>
      </c>
      <c r="H50" s="333">
        <v>238000</v>
      </c>
      <c r="I50" s="315" t="s">
        <v>995</v>
      </c>
      <c r="J50" s="113" t="s">
        <v>296</v>
      </c>
      <c r="K50" s="123" t="s">
        <v>255</v>
      </c>
      <c r="L50" s="365" t="s">
        <v>256</v>
      </c>
      <c r="M50" s="365" t="s">
        <v>257</v>
      </c>
      <c r="N50" s="365" t="s">
        <v>258</v>
      </c>
      <c r="O50" s="365" t="s">
        <v>745</v>
      </c>
      <c r="P50" s="365" t="s">
        <v>937</v>
      </c>
      <c r="Q50" s="365" t="s">
        <v>259</v>
      </c>
      <c r="R50" s="365" t="s">
        <v>259</v>
      </c>
      <c r="S50" s="365"/>
      <c r="T50" s="365" t="s">
        <v>259</v>
      </c>
      <c r="U50" s="365"/>
      <c r="V50" s="365" t="s">
        <v>259</v>
      </c>
      <c r="W50" s="365">
        <v>68.88</v>
      </c>
      <c r="X50" s="365" t="s">
        <v>140</v>
      </c>
      <c r="Y50" s="365"/>
      <c r="Z50" s="365"/>
    </row>
    <row r="51" spans="1:28" ht="63.75">
      <c r="A51" s="353">
        <v>46</v>
      </c>
      <c r="B51" s="131" t="s">
        <v>115</v>
      </c>
      <c r="C51" s="124" t="s">
        <v>260</v>
      </c>
      <c r="D51" s="125" t="s">
        <v>102</v>
      </c>
      <c r="E51" s="125" t="s">
        <v>124</v>
      </c>
      <c r="F51" s="125" t="s">
        <v>124</v>
      </c>
      <c r="G51" s="68" t="s">
        <v>147</v>
      </c>
      <c r="H51" s="333">
        <v>266000</v>
      </c>
      <c r="I51" s="315" t="s">
        <v>995</v>
      </c>
      <c r="J51" s="113" t="s">
        <v>261</v>
      </c>
      <c r="K51" s="123" t="s">
        <v>262</v>
      </c>
      <c r="L51" s="365" t="s">
        <v>263</v>
      </c>
      <c r="M51" s="365" t="s">
        <v>119</v>
      </c>
      <c r="N51" s="365" t="s">
        <v>109</v>
      </c>
      <c r="O51" s="365"/>
      <c r="P51" s="365" t="s">
        <v>1004</v>
      </c>
      <c r="Q51" s="365" t="s">
        <v>259</v>
      </c>
      <c r="R51" s="365" t="s">
        <v>259</v>
      </c>
      <c r="S51" s="365" t="s">
        <v>746</v>
      </c>
      <c r="T51" s="365" t="s">
        <v>259</v>
      </c>
      <c r="U51" s="365" t="s">
        <v>259</v>
      </c>
      <c r="V51" s="365" t="s">
        <v>259</v>
      </c>
      <c r="W51" s="365">
        <v>73.8</v>
      </c>
      <c r="X51" s="365" t="s">
        <v>264</v>
      </c>
      <c r="Y51" s="365" t="s">
        <v>265</v>
      </c>
      <c r="Z51" s="365" t="s">
        <v>124</v>
      </c>
    </row>
    <row r="52" spans="1:28">
      <c r="A52" s="353">
        <v>47</v>
      </c>
      <c r="B52" s="131" t="s">
        <v>266</v>
      </c>
      <c r="C52" s="124" t="s">
        <v>267</v>
      </c>
      <c r="D52" s="125" t="s">
        <v>102</v>
      </c>
      <c r="E52" s="125" t="s">
        <v>124</v>
      </c>
      <c r="F52" s="125" t="s">
        <v>124</v>
      </c>
      <c r="G52" s="68" t="s">
        <v>174</v>
      </c>
      <c r="H52" s="333">
        <v>261000</v>
      </c>
      <c r="I52" s="315" t="s">
        <v>995</v>
      </c>
      <c r="J52" s="113"/>
      <c r="K52" s="123" t="s">
        <v>268</v>
      </c>
      <c r="L52" s="365"/>
      <c r="M52" s="365"/>
      <c r="N52" s="365"/>
      <c r="O52" s="365" t="s">
        <v>747</v>
      </c>
      <c r="P52" s="365" t="s">
        <v>937</v>
      </c>
      <c r="Q52" s="365" t="s">
        <v>259</v>
      </c>
      <c r="R52" s="365" t="s">
        <v>259</v>
      </c>
      <c r="S52" s="365" t="s">
        <v>259</v>
      </c>
      <c r="T52" s="365" t="s">
        <v>259</v>
      </c>
      <c r="U52" s="365" t="s">
        <v>111</v>
      </c>
      <c r="V52" s="365" t="s">
        <v>110</v>
      </c>
      <c r="W52" s="365">
        <v>72.3</v>
      </c>
      <c r="X52" s="365" t="s">
        <v>140</v>
      </c>
      <c r="Y52" s="365" t="s">
        <v>269</v>
      </c>
      <c r="Z52" s="365" t="s">
        <v>124</v>
      </c>
    </row>
    <row r="53" spans="1:28" ht="25.5">
      <c r="A53" s="353">
        <v>48</v>
      </c>
      <c r="B53" s="131" t="s">
        <v>270</v>
      </c>
      <c r="C53" s="124" t="s">
        <v>271</v>
      </c>
      <c r="D53" s="125" t="s">
        <v>102</v>
      </c>
      <c r="E53" s="125" t="s">
        <v>124</v>
      </c>
      <c r="F53" s="125" t="s">
        <v>124</v>
      </c>
      <c r="G53" s="68"/>
      <c r="H53" s="333">
        <v>1100</v>
      </c>
      <c r="I53" s="315" t="s">
        <v>386</v>
      </c>
      <c r="J53" s="113"/>
      <c r="K53" s="123" t="s">
        <v>272</v>
      </c>
      <c r="L53" s="365"/>
      <c r="M53" s="365"/>
      <c r="N53" s="365"/>
      <c r="O53" s="365" t="s">
        <v>748</v>
      </c>
      <c r="P53" s="365" t="s">
        <v>937</v>
      </c>
      <c r="Q53" s="365" t="s">
        <v>259</v>
      </c>
      <c r="R53" s="365"/>
      <c r="S53" s="365"/>
      <c r="T53" s="365"/>
      <c r="U53" s="365"/>
      <c r="V53" s="365"/>
      <c r="W53" s="365"/>
      <c r="X53" s="365" t="s">
        <v>140</v>
      </c>
      <c r="Y53" s="365"/>
      <c r="Z53" s="365"/>
    </row>
    <row r="54" spans="1:28" ht="25.5">
      <c r="A54" s="353">
        <v>49</v>
      </c>
      <c r="B54" s="131" t="s">
        <v>273</v>
      </c>
      <c r="C54" s="124" t="s">
        <v>274</v>
      </c>
      <c r="D54" s="125" t="s">
        <v>102</v>
      </c>
      <c r="E54" s="125" t="s">
        <v>124</v>
      </c>
      <c r="F54" s="125" t="s">
        <v>124</v>
      </c>
      <c r="G54" s="68" t="s">
        <v>169</v>
      </c>
      <c r="H54" s="333">
        <v>66000</v>
      </c>
      <c r="I54" s="315" t="s">
        <v>995</v>
      </c>
      <c r="J54" s="113" t="s">
        <v>111</v>
      </c>
      <c r="K54" s="123" t="s">
        <v>275</v>
      </c>
      <c r="L54" s="365"/>
      <c r="M54" s="365"/>
      <c r="N54" s="365"/>
      <c r="O54" s="365" t="s">
        <v>749</v>
      </c>
      <c r="P54" s="365" t="s">
        <v>1003</v>
      </c>
      <c r="Q54" s="365" t="s">
        <v>259</v>
      </c>
      <c r="R54" s="365" t="s">
        <v>259</v>
      </c>
      <c r="S54" s="365"/>
      <c r="T54" s="365" t="s">
        <v>750</v>
      </c>
      <c r="U54" s="365" t="s">
        <v>111</v>
      </c>
      <c r="V54" s="365" t="s">
        <v>110</v>
      </c>
      <c r="W54" s="365">
        <v>17.2</v>
      </c>
      <c r="X54" s="365" t="s">
        <v>140</v>
      </c>
      <c r="Y54" s="365" t="s">
        <v>269</v>
      </c>
      <c r="Z54" s="365" t="s">
        <v>124</v>
      </c>
    </row>
    <row r="55" spans="1:28" ht="25.5">
      <c r="A55" s="353">
        <v>50</v>
      </c>
      <c r="B55" s="131" t="s">
        <v>132</v>
      </c>
      <c r="C55" s="124" t="s">
        <v>276</v>
      </c>
      <c r="D55" s="125" t="s">
        <v>102</v>
      </c>
      <c r="E55" s="125" t="s">
        <v>124</v>
      </c>
      <c r="F55" s="125" t="s">
        <v>124</v>
      </c>
      <c r="G55" s="68" t="s">
        <v>174</v>
      </c>
      <c r="H55" s="333">
        <v>920000</v>
      </c>
      <c r="I55" s="315" t="s">
        <v>995</v>
      </c>
      <c r="J55" s="113" t="s">
        <v>261</v>
      </c>
      <c r="K55" s="123" t="s">
        <v>277</v>
      </c>
      <c r="L55" s="365" t="s">
        <v>278</v>
      </c>
      <c r="M55" s="365" t="s">
        <v>119</v>
      </c>
      <c r="N55" s="365" t="s">
        <v>109</v>
      </c>
      <c r="O55" s="365" t="s">
        <v>747</v>
      </c>
      <c r="P55" s="365" t="s">
        <v>999</v>
      </c>
      <c r="Q55" s="365" t="s">
        <v>259</v>
      </c>
      <c r="R55" s="365" t="s">
        <v>259</v>
      </c>
      <c r="S55" s="365" t="s">
        <v>751</v>
      </c>
      <c r="T55" s="365" t="s">
        <v>259</v>
      </c>
      <c r="U55" s="365" t="s">
        <v>111</v>
      </c>
      <c r="V55" s="365" t="s">
        <v>110</v>
      </c>
      <c r="W55" s="365" t="s">
        <v>279</v>
      </c>
      <c r="X55" s="365"/>
      <c r="Y55" s="365" t="s">
        <v>269</v>
      </c>
      <c r="Z55" s="365" t="s">
        <v>124</v>
      </c>
    </row>
    <row r="56" spans="1:28" s="399" customFormat="1" ht="38.25">
      <c r="A56" s="390">
        <v>51</v>
      </c>
      <c r="B56" s="403" t="s">
        <v>1017</v>
      </c>
      <c r="C56" s="391" t="s">
        <v>280</v>
      </c>
      <c r="D56" s="392" t="s">
        <v>102</v>
      </c>
      <c r="E56" s="392" t="s">
        <v>124</v>
      </c>
      <c r="F56" s="392" t="s">
        <v>124</v>
      </c>
      <c r="G56" s="393" t="s">
        <v>174</v>
      </c>
      <c r="H56" s="404">
        <v>305000</v>
      </c>
      <c r="I56" s="395" t="s">
        <v>995</v>
      </c>
      <c r="J56" s="396" t="s">
        <v>111</v>
      </c>
      <c r="K56" s="391" t="s">
        <v>1019</v>
      </c>
      <c r="L56" s="392" t="s">
        <v>281</v>
      </c>
      <c r="M56" s="392" t="s">
        <v>119</v>
      </c>
      <c r="N56" s="392" t="s">
        <v>282</v>
      </c>
      <c r="O56" s="392" t="s">
        <v>747</v>
      </c>
      <c r="P56" s="392" t="s">
        <v>1007</v>
      </c>
      <c r="Q56" s="392" t="s">
        <v>530</v>
      </c>
      <c r="R56" s="392"/>
      <c r="S56" s="392"/>
      <c r="T56" s="392" t="s">
        <v>530</v>
      </c>
      <c r="U56" s="392" t="s">
        <v>111</v>
      </c>
      <c r="V56" s="392" t="s">
        <v>111</v>
      </c>
      <c r="W56" s="392" t="s">
        <v>283</v>
      </c>
      <c r="X56" s="392" t="s">
        <v>140</v>
      </c>
      <c r="Y56" s="392" t="s">
        <v>124</v>
      </c>
      <c r="Z56" s="392" t="s">
        <v>124</v>
      </c>
      <c r="AA56" s="397"/>
      <c r="AB56" s="398"/>
    </row>
    <row r="57" spans="1:28">
      <c r="A57" s="353">
        <v>52</v>
      </c>
      <c r="B57" s="131" t="s">
        <v>132</v>
      </c>
      <c r="C57" s="124" t="s">
        <v>254</v>
      </c>
      <c r="D57" s="125" t="s">
        <v>102</v>
      </c>
      <c r="E57" s="125" t="s">
        <v>124</v>
      </c>
      <c r="F57" s="125" t="s">
        <v>124</v>
      </c>
      <c r="G57" s="68" t="s">
        <v>174</v>
      </c>
      <c r="H57" s="333">
        <v>323000</v>
      </c>
      <c r="I57" s="315" t="s">
        <v>995</v>
      </c>
      <c r="J57" s="113" t="s">
        <v>296</v>
      </c>
      <c r="K57" s="123" t="s">
        <v>284</v>
      </c>
      <c r="L57" s="365" t="s">
        <v>285</v>
      </c>
      <c r="M57" s="365" t="s">
        <v>119</v>
      </c>
      <c r="N57" s="365" t="s">
        <v>109</v>
      </c>
      <c r="O57" s="365" t="s">
        <v>747</v>
      </c>
      <c r="P57" s="365" t="s">
        <v>937</v>
      </c>
      <c r="Q57" s="365" t="s">
        <v>259</v>
      </c>
      <c r="R57" s="365" t="s">
        <v>259</v>
      </c>
      <c r="S57" s="365" t="s">
        <v>259</v>
      </c>
      <c r="T57" s="365" t="s">
        <v>259</v>
      </c>
      <c r="U57" s="365" t="s">
        <v>111</v>
      </c>
      <c r="V57" s="365"/>
      <c r="W57" s="365">
        <v>93.2</v>
      </c>
      <c r="X57" s="365"/>
      <c r="Y57" s="365" t="s">
        <v>124</v>
      </c>
      <c r="Z57" s="365"/>
    </row>
    <row r="58" spans="1:28" ht="25.5">
      <c r="A58" s="353">
        <v>53</v>
      </c>
      <c r="B58" s="130" t="s">
        <v>286</v>
      </c>
      <c r="C58" s="123" t="s">
        <v>138</v>
      </c>
      <c r="D58" s="125" t="s">
        <v>102</v>
      </c>
      <c r="E58" s="125" t="s">
        <v>124</v>
      </c>
      <c r="F58" s="125" t="s">
        <v>124</v>
      </c>
      <c r="G58" s="68" t="s">
        <v>174</v>
      </c>
      <c r="H58" s="333">
        <v>177000</v>
      </c>
      <c r="I58" s="315" t="s">
        <v>995</v>
      </c>
      <c r="J58" s="113"/>
      <c r="K58" s="123" t="s">
        <v>287</v>
      </c>
      <c r="L58" s="365" t="s">
        <v>118</v>
      </c>
      <c r="M58" s="365" t="s">
        <v>119</v>
      </c>
      <c r="N58" s="365" t="s">
        <v>109</v>
      </c>
      <c r="O58" s="365" t="s">
        <v>752</v>
      </c>
      <c r="P58" s="365" t="s">
        <v>1000</v>
      </c>
      <c r="Q58" s="365" t="s">
        <v>259</v>
      </c>
      <c r="R58" s="365" t="s">
        <v>259</v>
      </c>
      <c r="S58" s="365" t="s">
        <v>259</v>
      </c>
      <c r="T58" s="365" t="s">
        <v>259</v>
      </c>
      <c r="U58" s="365" t="s">
        <v>111</v>
      </c>
      <c r="V58" s="365" t="s">
        <v>110</v>
      </c>
      <c r="W58" s="365">
        <v>46.2</v>
      </c>
      <c r="X58" s="365" t="s">
        <v>140</v>
      </c>
      <c r="Y58" s="365" t="s">
        <v>269</v>
      </c>
      <c r="Z58" s="365" t="s">
        <v>124</v>
      </c>
    </row>
    <row r="59" spans="1:28" s="399" customFormat="1" ht="25.5">
      <c r="A59" s="390">
        <v>54</v>
      </c>
      <c r="B59" s="403" t="s">
        <v>1016</v>
      </c>
      <c r="C59" s="391" t="s">
        <v>288</v>
      </c>
      <c r="D59" s="392" t="s">
        <v>102</v>
      </c>
      <c r="E59" s="392" t="s">
        <v>124</v>
      </c>
      <c r="F59" s="392" t="s">
        <v>124</v>
      </c>
      <c r="G59" s="393" t="s">
        <v>174</v>
      </c>
      <c r="H59" s="404">
        <v>36000</v>
      </c>
      <c r="I59" s="395" t="s">
        <v>386</v>
      </c>
      <c r="J59" s="396" t="s">
        <v>111</v>
      </c>
      <c r="K59" s="391" t="s">
        <v>289</v>
      </c>
      <c r="L59" s="392" t="s">
        <v>290</v>
      </c>
      <c r="M59" s="392" t="s">
        <v>291</v>
      </c>
      <c r="N59" s="392" t="s">
        <v>109</v>
      </c>
      <c r="O59" s="392"/>
      <c r="P59" s="392" t="s">
        <v>937</v>
      </c>
      <c r="Q59" s="392" t="s">
        <v>530</v>
      </c>
      <c r="R59" s="392" t="s">
        <v>292</v>
      </c>
      <c r="S59" s="392" t="s">
        <v>111</v>
      </c>
      <c r="T59" s="392" t="s">
        <v>530</v>
      </c>
      <c r="U59" s="392" t="s">
        <v>293</v>
      </c>
      <c r="V59" s="392" t="s">
        <v>111</v>
      </c>
      <c r="W59" s="392">
        <v>17</v>
      </c>
      <c r="X59" s="392" t="s">
        <v>140</v>
      </c>
      <c r="Y59" s="392" t="s">
        <v>123</v>
      </c>
      <c r="Z59" s="392" t="s">
        <v>124</v>
      </c>
      <c r="AA59" s="397"/>
      <c r="AB59" s="398"/>
    </row>
    <row r="60" spans="1:28" ht="25.5">
      <c r="A60" s="353">
        <v>55</v>
      </c>
      <c r="B60" s="130" t="s">
        <v>132</v>
      </c>
      <c r="C60" s="123" t="s">
        <v>294</v>
      </c>
      <c r="D60" s="125" t="s">
        <v>102</v>
      </c>
      <c r="E60" s="125" t="s">
        <v>124</v>
      </c>
      <c r="F60" s="125" t="s">
        <v>124</v>
      </c>
      <c r="G60" s="68" t="s">
        <v>295</v>
      </c>
      <c r="H60" s="333">
        <v>754000</v>
      </c>
      <c r="I60" s="315" t="s">
        <v>386</v>
      </c>
      <c r="J60" s="113" t="s">
        <v>180</v>
      </c>
      <c r="K60" s="123" t="s">
        <v>297</v>
      </c>
      <c r="L60" s="365" t="s">
        <v>189</v>
      </c>
      <c r="M60" s="365" t="s">
        <v>157</v>
      </c>
      <c r="N60" s="365" t="s">
        <v>298</v>
      </c>
      <c r="O60" s="365"/>
      <c r="P60" s="365" t="s">
        <v>937</v>
      </c>
      <c r="Q60" s="365" t="s">
        <v>259</v>
      </c>
      <c r="R60" s="365" t="s">
        <v>110</v>
      </c>
      <c r="S60" s="365" t="s">
        <v>259</v>
      </c>
      <c r="T60" s="365" t="s">
        <v>259</v>
      </c>
      <c r="U60" s="365" t="s">
        <v>259</v>
      </c>
      <c r="V60" s="365" t="s">
        <v>110</v>
      </c>
      <c r="W60" s="365">
        <v>191.7</v>
      </c>
      <c r="X60" s="365" t="s">
        <v>299</v>
      </c>
      <c r="Y60" s="365" t="s">
        <v>269</v>
      </c>
      <c r="Z60" s="365" t="s">
        <v>124</v>
      </c>
    </row>
    <row r="61" spans="1:28">
      <c r="A61" s="353">
        <v>56</v>
      </c>
      <c r="B61" s="123" t="s">
        <v>300</v>
      </c>
      <c r="C61" s="281"/>
      <c r="D61" s="365" t="s">
        <v>38</v>
      </c>
      <c r="E61" s="365" t="s">
        <v>38</v>
      </c>
      <c r="F61" s="365" t="s">
        <v>38</v>
      </c>
      <c r="G61" s="68" t="s">
        <v>295</v>
      </c>
      <c r="H61" s="333">
        <v>7898.76</v>
      </c>
      <c r="I61" s="315" t="s">
        <v>386</v>
      </c>
      <c r="J61" s="113" t="s">
        <v>111</v>
      </c>
      <c r="K61" s="123" t="s">
        <v>301</v>
      </c>
      <c r="L61" s="365" t="s">
        <v>218</v>
      </c>
      <c r="M61" s="365" t="s">
        <v>218</v>
      </c>
      <c r="N61" s="365" t="s">
        <v>218</v>
      </c>
      <c r="O61" s="365" t="s">
        <v>218</v>
      </c>
      <c r="P61" s="365" t="s">
        <v>937</v>
      </c>
      <c r="Q61" s="365" t="s">
        <v>218</v>
      </c>
      <c r="R61" s="365" t="s">
        <v>218</v>
      </c>
      <c r="S61" s="365" t="s">
        <v>218</v>
      </c>
      <c r="T61" s="365" t="s">
        <v>218</v>
      </c>
      <c r="U61" s="365" t="s">
        <v>218</v>
      </c>
      <c r="V61" s="365" t="s">
        <v>218</v>
      </c>
      <c r="W61" s="365"/>
      <c r="X61" s="365"/>
      <c r="Y61" s="365"/>
      <c r="Z61" s="365"/>
    </row>
    <row r="62" spans="1:28">
      <c r="A62" s="353">
        <v>57</v>
      </c>
      <c r="B62" s="123" t="s">
        <v>302</v>
      </c>
      <c r="C62" s="123" t="s">
        <v>303</v>
      </c>
      <c r="D62" s="365" t="s">
        <v>102</v>
      </c>
      <c r="E62" s="365" t="s">
        <v>124</v>
      </c>
      <c r="F62" s="365" t="s">
        <v>124</v>
      </c>
      <c r="G62" s="68" t="s">
        <v>169</v>
      </c>
      <c r="H62" s="376">
        <v>130000</v>
      </c>
      <c r="I62" s="315" t="s">
        <v>995</v>
      </c>
      <c r="J62" s="113" t="s">
        <v>111</v>
      </c>
      <c r="K62" s="123" t="s">
        <v>304</v>
      </c>
      <c r="L62" s="365" t="s">
        <v>118</v>
      </c>
      <c r="M62" s="365" t="s">
        <v>119</v>
      </c>
      <c r="N62" s="365" t="s">
        <v>246</v>
      </c>
      <c r="O62" s="365" t="s">
        <v>717</v>
      </c>
      <c r="P62" s="365" t="s">
        <v>937</v>
      </c>
      <c r="Q62" s="365" t="s">
        <v>259</v>
      </c>
      <c r="R62" s="365" t="s">
        <v>110</v>
      </c>
      <c r="S62" s="365" t="s">
        <v>259</v>
      </c>
      <c r="T62" s="365" t="s">
        <v>259</v>
      </c>
      <c r="U62" s="365" t="s">
        <v>259</v>
      </c>
      <c r="V62" s="365" t="s">
        <v>110</v>
      </c>
      <c r="W62" s="365">
        <v>33.9</v>
      </c>
      <c r="X62" s="365" t="s">
        <v>140</v>
      </c>
      <c r="Y62" s="365" t="s">
        <v>102</v>
      </c>
      <c r="Z62" s="365" t="s">
        <v>124</v>
      </c>
    </row>
    <row r="63" spans="1:28">
      <c r="A63" s="353">
        <v>58</v>
      </c>
      <c r="B63" s="123" t="s">
        <v>302</v>
      </c>
      <c r="C63" s="123" t="s">
        <v>305</v>
      </c>
      <c r="D63" s="365" t="s">
        <v>102</v>
      </c>
      <c r="E63" s="365" t="s">
        <v>124</v>
      </c>
      <c r="F63" s="365" t="s">
        <v>124</v>
      </c>
      <c r="G63" s="68" t="s">
        <v>169</v>
      </c>
      <c r="H63" s="376">
        <v>191000</v>
      </c>
      <c r="I63" s="315" t="s">
        <v>995</v>
      </c>
      <c r="J63" s="113" t="s">
        <v>111</v>
      </c>
      <c r="K63" s="123" t="s">
        <v>306</v>
      </c>
      <c r="L63" s="365" t="s">
        <v>118</v>
      </c>
      <c r="M63" s="365" t="s">
        <v>119</v>
      </c>
      <c r="N63" s="365" t="s">
        <v>246</v>
      </c>
      <c r="O63" s="365" t="s">
        <v>753</v>
      </c>
      <c r="P63" s="365" t="s">
        <v>937</v>
      </c>
      <c r="Q63" s="365" t="s">
        <v>259</v>
      </c>
      <c r="R63" s="365" t="s">
        <v>110</v>
      </c>
      <c r="S63" s="365" t="s">
        <v>259</v>
      </c>
      <c r="T63" s="365" t="s">
        <v>259</v>
      </c>
      <c r="U63" s="365" t="s">
        <v>259</v>
      </c>
      <c r="V63" s="365" t="s">
        <v>110</v>
      </c>
      <c r="W63" s="365">
        <v>50</v>
      </c>
      <c r="X63" s="365" t="s">
        <v>178</v>
      </c>
      <c r="Y63" s="365" t="s">
        <v>102</v>
      </c>
      <c r="Z63" s="365" t="s">
        <v>124</v>
      </c>
    </row>
    <row r="64" spans="1:28" ht="25.5">
      <c r="A64" s="353">
        <v>59</v>
      </c>
      <c r="B64" s="123" t="s">
        <v>307</v>
      </c>
      <c r="C64" s="123" t="s">
        <v>308</v>
      </c>
      <c r="D64" s="365" t="s">
        <v>102</v>
      </c>
      <c r="E64" s="365" t="s">
        <v>124</v>
      </c>
      <c r="F64" s="365" t="s">
        <v>124</v>
      </c>
      <c r="G64" s="68" t="s">
        <v>169</v>
      </c>
      <c r="H64" s="432">
        <v>273000</v>
      </c>
      <c r="I64" s="413" t="s">
        <v>995</v>
      </c>
      <c r="J64" s="113" t="s">
        <v>111</v>
      </c>
      <c r="K64" s="123" t="s">
        <v>309</v>
      </c>
      <c r="L64" s="365" t="s">
        <v>118</v>
      </c>
      <c r="M64" s="365" t="s">
        <v>119</v>
      </c>
      <c r="N64" s="365" t="s">
        <v>246</v>
      </c>
      <c r="O64" s="365" t="s">
        <v>753</v>
      </c>
      <c r="P64" s="365" t="s">
        <v>937</v>
      </c>
      <c r="Q64" s="365" t="s">
        <v>259</v>
      </c>
      <c r="R64" s="365" t="s">
        <v>110</v>
      </c>
      <c r="S64" s="365" t="s">
        <v>218</v>
      </c>
      <c r="T64" s="365" t="s">
        <v>259</v>
      </c>
      <c r="U64" s="365" t="s">
        <v>218</v>
      </c>
      <c r="V64" s="365" t="s">
        <v>111</v>
      </c>
      <c r="W64" s="416">
        <v>137.80000000000001</v>
      </c>
      <c r="X64" s="365"/>
      <c r="Y64" s="365"/>
      <c r="Z64" s="365" t="s">
        <v>124</v>
      </c>
    </row>
    <row r="65" spans="1:28" ht="25.5">
      <c r="A65" s="353">
        <v>60</v>
      </c>
      <c r="B65" s="123" t="s">
        <v>307</v>
      </c>
      <c r="C65" s="123" t="s">
        <v>310</v>
      </c>
      <c r="D65" s="365" t="s">
        <v>102</v>
      </c>
      <c r="E65" s="365" t="s">
        <v>124</v>
      </c>
      <c r="F65" s="365" t="s">
        <v>124</v>
      </c>
      <c r="G65" s="68" t="s">
        <v>169</v>
      </c>
      <c r="H65" s="432"/>
      <c r="I65" s="414"/>
      <c r="J65" s="113" t="s">
        <v>111</v>
      </c>
      <c r="K65" s="123" t="s">
        <v>311</v>
      </c>
      <c r="L65" s="365" t="s">
        <v>118</v>
      </c>
      <c r="M65" s="365" t="s">
        <v>119</v>
      </c>
      <c r="N65" s="365" t="s">
        <v>246</v>
      </c>
      <c r="O65" s="365" t="s">
        <v>753</v>
      </c>
      <c r="P65" s="365" t="s">
        <v>937</v>
      </c>
      <c r="Q65" s="365" t="s">
        <v>259</v>
      </c>
      <c r="R65" s="365" t="s">
        <v>111</v>
      </c>
      <c r="S65" s="365" t="s">
        <v>218</v>
      </c>
      <c r="T65" s="365" t="s">
        <v>259</v>
      </c>
      <c r="U65" s="365" t="s">
        <v>111</v>
      </c>
      <c r="V65" s="365" t="s">
        <v>111</v>
      </c>
      <c r="W65" s="417"/>
      <c r="X65" s="365" t="s">
        <v>140</v>
      </c>
      <c r="Y65" s="365" t="s">
        <v>124</v>
      </c>
      <c r="Z65" s="365" t="s">
        <v>124</v>
      </c>
    </row>
    <row r="66" spans="1:28" ht="25.5">
      <c r="A66" s="353">
        <v>61</v>
      </c>
      <c r="B66" s="123" t="s">
        <v>307</v>
      </c>
      <c r="C66" s="123" t="s">
        <v>312</v>
      </c>
      <c r="D66" s="365" t="s">
        <v>102</v>
      </c>
      <c r="E66" s="365" t="s">
        <v>124</v>
      </c>
      <c r="F66" s="365" t="s">
        <v>124</v>
      </c>
      <c r="G66" s="68" t="s">
        <v>169</v>
      </c>
      <c r="H66" s="432"/>
      <c r="I66" s="414"/>
      <c r="J66" s="113" t="s">
        <v>111</v>
      </c>
      <c r="K66" s="123" t="s">
        <v>313</v>
      </c>
      <c r="L66" s="365" t="s">
        <v>118</v>
      </c>
      <c r="M66" s="365" t="s">
        <v>119</v>
      </c>
      <c r="N66" s="365" t="s">
        <v>246</v>
      </c>
      <c r="O66" s="365" t="s">
        <v>753</v>
      </c>
      <c r="P66" s="365" t="s">
        <v>937</v>
      </c>
      <c r="Q66" s="365" t="s">
        <v>259</v>
      </c>
      <c r="R66" s="365" t="s">
        <v>111</v>
      </c>
      <c r="S66" s="365" t="s">
        <v>218</v>
      </c>
      <c r="T66" s="365" t="s">
        <v>259</v>
      </c>
      <c r="U66" s="365" t="s">
        <v>111</v>
      </c>
      <c r="V66" s="365" t="s">
        <v>111</v>
      </c>
      <c r="W66" s="417"/>
      <c r="X66" s="365" t="s">
        <v>140</v>
      </c>
      <c r="Y66" s="365" t="s">
        <v>124</v>
      </c>
      <c r="Z66" s="365" t="s">
        <v>124</v>
      </c>
    </row>
    <row r="67" spans="1:28" ht="25.5">
      <c r="A67" s="353">
        <v>62</v>
      </c>
      <c r="B67" s="123" t="s">
        <v>307</v>
      </c>
      <c r="C67" s="123" t="s">
        <v>314</v>
      </c>
      <c r="D67" s="365" t="s">
        <v>102</v>
      </c>
      <c r="E67" s="365" t="s">
        <v>124</v>
      </c>
      <c r="F67" s="365" t="s">
        <v>124</v>
      </c>
      <c r="G67" s="68" t="s">
        <v>169</v>
      </c>
      <c r="H67" s="432"/>
      <c r="I67" s="414"/>
      <c r="J67" s="113" t="s">
        <v>111</v>
      </c>
      <c r="K67" s="123" t="s">
        <v>315</v>
      </c>
      <c r="L67" s="365" t="s">
        <v>118</v>
      </c>
      <c r="M67" s="365" t="s">
        <v>119</v>
      </c>
      <c r="N67" s="365" t="s">
        <v>246</v>
      </c>
      <c r="O67" s="365" t="s">
        <v>753</v>
      </c>
      <c r="P67" s="365" t="s">
        <v>937</v>
      </c>
      <c r="Q67" s="365" t="s">
        <v>259</v>
      </c>
      <c r="R67" s="365" t="s">
        <v>111</v>
      </c>
      <c r="S67" s="365" t="s">
        <v>218</v>
      </c>
      <c r="T67" s="365" t="s">
        <v>259</v>
      </c>
      <c r="U67" s="365" t="s">
        <v>111</v>
      </c>
      <c r="V67" s="365" t="s">
        <v>111</v>
      </c>
      <c r="W67" s="417"/>
      <c r="X67" s="365" t="s">
        <v>140</v>
      </c>
      <c r="Y67" s="365" t="s">
        <v>124</v>
      </c>
      <c r="Z67" s="365" t="s">
        <v>124</v>
      </c>
    </row>
    <row r="68" spans="1:28" ht="25.5">
      <c r="A68" s="353">
        <v>63</v>
      </c>
      <c r="B68" s="123" t="s">
        <v>307</v>
      </c>
      <c r="C68" s="123" t="s">
        <v>316</v>
      </c>
      <c r="D68" s="365" t="s">
        <v>102</v>
      </c>
      <c r="E68" s="365" t="s">
        <v>124</v>
      </c>
      <c r="F68" s="365" t="s">
        <v>124</v>
      </c>
      <c r="G68" s="68" t="s">
        <v>169</v>
      </c>
      <c r="H68" s="432"/>
      <c r="I68" s="415"/>
      <c r="J68" s="113" t="s">
        <v>111</v>
      </c>
      <c r="K68" s="123" t="s">
        <v>317</v>
      </c>
      <c r="L68" s="365" t="s">
        <v>118</v>
      </c>
      <c r="M68" s="365" t="s">
        <v>119</v>
      </c>
      <c r="N68" s="365" t="s">
        <v>246</v>
      </c>
      <c r="O68" s="365" t="s">
        <v>754</v>
      </c>
      <c r="P68" s="365" t="s">
        <v>937</v>
      </c>
      <c r="Q68" s="365" t="s">
        <v>259</v>
      </c>
      <c r="R68" s="365" t="s">
        <v>111</v>
      </c>
      <c r="S68" s="365" t="s">
        <v>218</v>
      </c>
      <c r="T68" s="365" t="s">
        <v>259</v>
      </c>
      <c r="U68" s="365" t="s">
        <v>111</v>
      </c>
      <c r="V68" s="365" t="s">
        <v>111</v>
      </c>
      <c r="W68" s="418"/>
      <c r="X68" s="365" t="s">
        <v>140</v>
      </c>
      <c r="Y68" s="365" t="s">
        <v>124</v>
      </c>
      <c r="Z68" s="365" t="s">
        <v>124</v>
      </c>
    </row>
    <row r="69" spans="1:28" ht="51">
      <c r="A69" s="353">
        <v>64</v>
      </c>
      <c r="B69" s="123" t="s">
        <v>318</v>
      </c>
      <c r="C69" s="123" t="s">
        <v>319</v>
      </c>
      <c r="D69" s="365" t="s">
        <v>102</v>
      </c>
      <c r="E69" s="365" t="s">
        <v>124</v>
      </c>
      <c r="F69" s="365" t="s">
        <v>124</v>
      </c>
      <c r="G69" s="68" t="s">
        <v>169</v>
      </c>
      <c r="H69" s="376">
        <v>529000</v>
      </c>
      <c r="I69" s="315" t="s">
        <v>995</v>
      </c>
      <c r="J69" s="113" t="s">
        <v>111</v>
      </c>
      <c r="K69" s="123" t="s">
        <v>320</v>
      </c>
      <c r="L69" s="365" t="s">
        <v>135</v>
      </c>
      <c r="M69" s="365" t="s">
        <v>119</v>
      </c>
      <c r="N69" s="365" t="s">
        <v>246</v>
      </c>
      <c r="O69" s="365" t="s">
        <v>731</v>
      </c>
      <c r="P69" s="365" t="s">
        <v>998</v>
      </c>
      <c r="Q69" s="365" t="s">
        <v>259</v>
      </c>
      <c r="R69" s="365" t="s">
        <v>110</v>
      </c>
      <c r="S69" s="365" t="s">
        <v>259</v>
      </c>
      <c r="T69" s="365" t="s">
        <v>259</v>
      </c>
      <c r="U69" s="365" t="s">
        <v>111</v>
      </c>
      <c r="V69" s="365" t="s">
        <v>110</v>
      </c>
      <c r="W69" s="365">
        <v>138.19999999999999</v>
      </c>
      <c r="X69" s="365" t="s">
        <v>140</v>
      </c>
      <c r="Y69" s="365" t="s">
        <v>269</v>
      </c>
      <c r="Z69" s="365" t="s">
        <v>124</v>
      </c>
    </row>
    <row r="70" spans="1:28" ht="25.5">
      <c r="A70" s="353">
        <v>65</v>
      </c>
      <c r="B70" s="123" t="s">
        <v>307</v>
      </c>
      <c r="C70" s="123" t="s">
        <v>321</v>
      </c>
      <c r="D70" s="365" t="s">
        <v>102</v>
      </c>
      <c r="E70" s="365" t="s">
        <v>124</v>
      </c>
      <c r="F70" s="365" t="s">
        <v>124</v>
      </c>
      <c r="G70" s="68" t="s">
        <v>169</v>
      </c>
      <c r="H70" s="376">
        <v>33000</v>
      </c>
      <c r="I70" s="315" t="s">
        <v>386</v>
      </c>
      <c r="J70" s="113" t="s">
        <v>111</v>
      </c>
      <c r="K70" s="123" t="s">
        <v>322</v>
      </c>
      <c r="L70" s="365" t="s">
        <v>135</v>
      </c>
      <c r="M70" s="365" t="s">
        <v>119</v>
      </c>
      <c r="N70" s="365" t="s">
        <v>246</v>
      </c>
      <c r="O70" s="365" t="s">
        <v>731</v>
      </c>
      <c r="P70" s="365" t="s">
        <v>937</v>
      </c>
      <c r="Q70" s="365" t="s">
        <v>259</v>
      </c>
      <c r="R70" s="365" t="s">
        <v>218</v>
      </c>
      <c r="S70" s="365" t="s">
        <v>218</v>
      </c>
      <c r="T70" s="365" t="s">
        <v>259</v>
      </c>
      <c r="U70" s="365" t="s">
        <v>111</v>
      </c>
      <c r="V70" s="365" t="s">
        <v>111</v>
      </c>
      <c r="W70" s="365">
        <v>18.57</v>
      </c>
      <c r="X70" s="365" t="s">
        <v>140</v>
      </c>
      <c r="Y70" s="365" t="s">
        <v>123</v>
      </c>
      <c r="Z70" s="365" t="s">
        <v>124</v>
      </c>
    </row>
    <row r="71" spans="1:28" ht="25.5">
      <c r="A71" s="353">
        <v>66</v>
      </c>
      <c r="B71" s="123" t="s">
        <v>152</v>
      </c>
      <c r="C71" s="123" t="s">
        <v>323</v>
      </c>
      <c r="D71" s="365" t="s">
        <v>102</v>
      </c>
      <c r="E71" s="365" t="s">
        <v>124</v>
      </c>
      <c r="F71" s="365" t="s">
        <v>124</v>
      </c>
      <c r="G71" s="68" t="s">
        <v>174</v>
      </c>
      <c r="H71" s="376">
        <v>187000</v>
      </c>
      <c r="I71" s="315" t="s">
        <v>995</v>
      </c>
      <c r="J71" s="113" t="s">
        <v>755</v>
      </c>
      <c r="K71" s="123" t="s">
        <v>324</v>
      </c>
      <c r="L71" s="365" t="s">
        <v>118</v>
      </c>
      <c r="M71" s="365" t="s">
        <v>325</v>
      </c>
      <c r="N71" s="365" t="s">
        <v>120</v>
      </c>
      <c r="O71" s="365" t="s">
        <v>717</v>
      </c>
      <c r="P71" s="365" t="s">
        <v>937</v>
      </c>
      <c r="Q71" s="365" t="s">
        <v>259</v>
      </c>
      <c r="R71" s="365" t="s">
        <v>110</v>
      </c>
      <c r="S71" s="365" t="s">
        <v>259</v>
      </c>
      <c r="T71" s="365" t="s">
        <v>259</v>
      </c>
      <c r="U71" s="365" t="s">
        <v>259</v>
      </c>
      <c r="V71" s="365" t="s">
        <v>218</v>
      </c>
      <c r="W71" s="365">
        <v>53.9</v>
      </c>
      <c r="X71" s="365" t="s">
        <v>326</v>
      </c>
      <c r="Y71" s="365" t="s">
        <v>123</v>
      </c>
      <c r="Z71" s="365" t="s">
        <v>124</v>
      </c>
    </row>
    <row r="72" spans="1:28" ht="25.5">
      <c r="A72" s="353">
        <v>67</v>
      </c>
      <c r="B72" s="123" t="s">
        <v>318</v>
      </c>
      <c r="C72" s="123" t="s">
        <v>327</v>
      </c>
      <c r="D72" s="365" t="s">
        <v>102</v>
      </c>
      <c r="E72" s="365" t="s">
        <v>124</v>
      </c>
      <c r="F72" s="365" t="s">
        <v>124</v>
      </c>
      <c r="G72" s="68" t="s">
        <v>169</v>
      </c>
      <c r="H72" s="376">
        <v>371000</v>
      </c>
      <c r="I72" s="315" t="s">
        <v>995</v>
      </c>
      <c r="J72" s="113"/>
      <c r="K72" s="123" t="s">
        <v>756</v>
      </c>
      <c r="L72" s="365" t="s">
        <v>118</v>
      </c>
      <c r="M72" s="365" t="s">
        <v>119</v>
      </c>
      <c r="N72" s="365" t="s">
        <v>328</v>
      </c>
      <c r="O72" s="365" t="s">
        <v>757</v>
      </c>
      <c r="P72" s="365" t="s">
        <v>937</v>
      </c>
      <c r="Q72" s="365" t="s">
        <v>259</v>
      </c>
      <c r="R72" s="365" t="s">
        <v>110</v>
      </c>
      <c r="S72" s="365" t="s">
        <v>259</v>
      </c>
      <c r="T72" s="365" t="s">
        <v>259</v>
      </c>
      <c r="U72" s="365" t="s">
        <v>259</v>
      </c>
      <c r="V72" s="365" t="s">
        <v>110</v>
      </c>
      <c r="W72" s="365">
        <v>97</v>
      </c>
      <c r="X72" s="365"/>
      <c r="Y72" s="365" t="s">
        <v>269</v>
      </c>
      <c r="Z72" s="365" t="s">
        <v>124</v>
      </c>
    </row>
    <row r="73" spans="1:28" ht="25.5">
      <c r="A73" s="353">
        <v>68</v>
      </c>
      <c r="B73" s="123" t="s">
        <v>132</v>
      </c>
      <c r="C73" s="123" t="s">
        <v>329</v>
      </c>
      <c r="D73" s="365" t="s">
        <v>102</v>
      </c>
      <c r="E73" s="365" t="s">
        <v>124</v>
      </c>
      <c r="F73" s="365" t="s">
        <v>124</v>
      </c>
      <c r="G73" s="68" t="s">
        <v>174</v>
      </c>
      <c r="H73" s="377">
        <v>584000</v>
      </c>
      <c r="I73" s="315" t="s">
        <v>995</v>
      </c>
      <c r="J73" s="113"/>
      <c r="K73" s="123" t="s">
        <v>330</v>
      </c>
      <c r="L73" s="365" t="s">
        <v>118</v>
      </c>
      <c r="M73" s="365" t="s">
        <v>119</v>
      </c>
      <c r="N73" s="365" t="s">
        <v>331</v>
      </c>
      <c r="O73" s="365" t="s">
        <v>758</v>
      </c>
      <c r="P73" s="365" t="s">
        <v>937</v>
      </c>
      <c r="Q73" s="365" t="s">
        <v>259</v>
      </c>
      <c r="R73" s="365" t="s">
        <v>110</v>
      </c>
      <c r="S73" s="365" t="s">
        <v>259</v>
      </c>
      <c r="T73" s="365" t="s">
        <v>259</v>
      </c>
      <c r="U73" s="365" t="s">
        <v>259</v>
      </c>
      <c r="V73" s="365" t="s">
        <v>110</v>
      </c>
      <c r="W73" s="365">
        <v>161.82</v>
      </c>
      <c r="X73" s="365"/>
      <c r="Y73" s="365" t="s">
        <v>269</v>
      </c>
      <c r="Z73" s="365" t="s">
        <v>124</v>
      </c>
    </row>
    <row r="74" spans="1:28" ht="25.5">
      <c r="A74" s="353">
        <v>69</v>
      </c>
      <c r="B74" s="123" t="s">
        <v>132</v>
      </c>
      <c r="C74" s="123" t="s">
        <v>332</v>
      </c>
      <c r="D74" s="365" t="s">
        <v>102</v>
      </c>
      <c r="E74" s="365" t="s">
        <v>124</v>
      </c>
      <c r="F74" s="365" t="s">
        <v>124</v>
      </c>
      <c r="G74" s="68" t="s">
        <v>174</v>
      </c>
      <c r="H74" s="377">
        <v>461082.46</v>
      </c>
      <c r="I74" s="315" t="s">
        <v>386</v>
      </c>
      <c r="J74" s="113" t="s">
        <v>333</v>
      </c>
      <c r="K74" s="123" t="s">
        <v>334</v>
      </c>
      <c r="L74" s="365" t="s">
        <v>118</v>
      </c>
      <c r="M74" s="365"/>
      <c r="N74" s="365" t="s">
        <v>331</v>
      </c>
      <c r="O74" s="365" t="s">
        <v>758</v>
      </c>
      <c r="P74" s="365" t="s">
        <v>937</v>
      </c>
      <c r="Q74" s="365"/>
      <c r="R74" s="365" t="s">
        <v>110</v>
      </c>
      <c r="S74" s="365" t="s">
        <v>259</v>
      </c>
      <c r="T74" s="365" t="s">
        <v>259</v>
      </c>
      <c r="U74" s="365" t="s">
        <v>218</v>
      </c>
      <c r="V74" s="365" t="s">
        <v>110</v>
      </c>
      <c r="W74" s="365">
        <v>84.5</v>
      </c>
      <c r="X74" s="365" t="s">
        <v>140</v>
      </c>
      <c r="Y74" s="365" t="s">
        <v>102</v>
      </c>
      <c r="Z74" s="365" t="s">
        <v>124</v>
      </c>
    </row>
    <row r="75" spans="1:28" s="399" customFormat="1" ht="25.5">
      <c r="A75" s="390">
        <v>70</v>
      </c>
      <c r="B75" s="391" t="s">
        <v>1015</v>
      </c>
      <c r="C75" s="391" t="s">
        <v>116</v>
      </c>
      <c r="D75" s="392" t="s">
        <v>102</v>
      </c>
      <c r="E75" s="392" t="s">
        <v>124</v>
      </c>
      <c r="F75" s="392" t="s">
        <v>124</v>
      </c>
      <c r="G75" s="393" t="s">
        <v>174</v>
      </c>
      <c r="H75" s="394">
        <v>234000</v>
      </c>
      <c r="I75" s="395" t="s">
        <v>386</v>
      </c>
      <c r="J75" s="396"/>
      <c r="K75" s="391" t="s">
        <v>330</v>
      </c>
      <c r="L75" s="392" t="s">
        <v>118</v>
      </c>
      <c r="M75" s="392" t="s">
        <v>219</v>
      </c>
      <c r="N75" s="392" t="s">
        <v>331</v>
      </c>
      <c r="O75" s="392" t="s">
        <v>758</v>
      </c>
      <c r="P75" s="392" t="s">
        <v>937</v>
      </c>
      <c r="Q75" s="392" t="s">
        <v>530</v>
      </c>
      <c r="R75" s="392" t="s">
        <v>292</v>
      </c>
      <c r="S75" s="392" t="s">
        <v>111</v>
      </c>
      <c r="T75" s="392" t="s">
        <v>530</v>
      </c>
      <c r="U75" s="392" t="s">
        <v>111</v>
      </c>
      <c r="V75" s="392" t="s">
        <v>111</v>
      </c>
      <c r="W75" s="392">
        <v>55.5</v>
      </c>
      <c r="X75" s="392" t="s">
        <v>140</v>
      </c>
      <c r="Y75" s="392" t="s">
        <v>123</v>
      </c>
      <c r="Z75" s="392" t="s">
        <v>124</v>
      </c>
      <c r="AA75" s="397"/>
      <c r="AB75" s="398"/>
    </row>
    <row r="76" spans="1:28" ht="25.5">
      <c r="A76" s="353">
        <v>71</v>
      </c>
      <c r="B76" s="123" t="s">
        <v>335</v>
      </c>
      <c r="C76" s="123" t="s">
        <v>336</v>
      </c>
      <c r="D76" s="365" t="s">
        <v>102</v>
      </c>
      <c r="E76" s="365" t="s">
        <v>124</v>
      </c>
      <c r="F76" s="365" t="s">
        <v>124</v>
      </c>
      <c r="G76" s="68" t="s">
        <v>174</v>
      </c>
      <c r="H76" s="376">
        <v>63000</v>
      </c>
      <c r="I76" s="315" t="s">
        <v>995</v>
      </c>
      <c r="J76" s="113" t="s">
        <v>111</v>
      </c>
      <c r="K76" s="123" t="s">
        <v>337</v>
      </c>
      <c r="L76" s="365" t="s">
        <v>118</v>
      </c>
      <c r="M76" s="365" t="s">
        <v>119</v>
      </c>
      <c r="N76" s="365" t="s">
        <v>331</v>
      </c>
      <c r="O76" s="365" t="s">
        <v>759</v>
      </c>
      <c r="P76" s="365" t="s">
        <v>937</v>
      </c>
      <c r="Q76" s="365"/>
      <c r="R76" s="365" t="s">
        <v>111</v>
      </c>
      <c r="S76" s="365" t="s">
        <v>111</v>
      </c>
      <c r="T76" s="365" t="s">
        <v>259</v>
      </c>
      <c r="U76" s="365" t="s">
        <v>111</v>
      </c>
      <c r="V76" s="365" t="s">
        <v>111</v>
      </c>
      <c r="W76" s="365">
        <v>32</v>
      </c>
      <c r="X76" s="365" t="s">
        <v>140</v>
      </c>
      <c r="Y76" s="365" t="s">
        <v>123</v>
      </c>
      <c r="Z76" s="365" t="s">
        <v>124</v>
      </c>
    </row>
    <row r="77" spans="1:28">
      <c r="A77" s="353">
        <v>72</v>
      </c>
      <c r="B77" s="123" t="s">
        <v>132</v>
      </c>
      <c r="C77" s="124" t="s">
        <v>338</v>
      </c>
      <c r="D77" s="125" t="s">
        <v>102</v>
      </c>
      <c r="E77" s="125" t="s">
        <v>124</v>
      </c>
      <c r="F77" s="365" t="s">
        <v>124</v>
      </c>
      <c r="G77" s="126" t="s">
        <v>169</v>
      </c>
      <c r="H77" s="376">
        <v>387000</v>
      </c>
      <c r="I77" s="315" t="s">
        <v>995</v>
      </c>
      <c r="J77" s="127" t="s">
        <v>760</v>
      </c>
      <c r="K77" s="123" t="s">
        <v>339</v>
      </c>
      <c r="L77" s="125" t="s">
        <v>159</v>
      </c>
      <c r="M77" s="125" t="s">
        <v>119</v>
      </c>
      <c r="N77" s="125" t="s">
        <v>340</v>
      </c>
      <c r="O77" s="365" t="s">
        <v>758</v>
      </c>
      <c r="P77" s="365" t="s">
        <v>937</v>
      </c>
      <c r="Q77" s="125" t="s">
        <v>259</v>
      </c>
      <c r="R77" s="125" t="s">
        <v>110</v>
      </c>
      <c r="S77" s="125" t="s">
        <v>259</v>
      </c>
      <c r="T77" s="125" t="s">
        <v>259</v>
      </c>
      <c r="U77" s="125" t="s">
        <v>259</v>
      </c>
      <c r="V77" s="125" t="s">
        <v>259</v>
      </c>
      <c r="W77" s="125">
        <v>111.7</v>
      </c>
      <c r="X77" s="125" t="s">
        <v>140</v>
      </c>
      <c r="Y77" s="125" t="s">
        <v>123</v>
      </c>
      <c r="Z77" s="125" t="s">
        <v>124</v>
      </c>
    </row>
    <row r="78" spans="1:28" ht="38.25">
      <c r="A78" s="353">
        <v>73</v>
      </c>
      <c r="B78" s="123" t="s">
        <v>132</v>
      </c>
      <c r="C78" s="123" t="s">
        <v>341</v>
      </c>
      <c r="D78" s="148" t="s">
        <v>102</v>
      </c>
      <c r="E78" s="365" t="s">
        <v>124</v>
      </c>
      <c r="F78" s="125" t="s">
        <v>124</v>
      </c>
      <c r="G78" s="68" t="s">
        <v>342</v>
      </c>
      <c r="H78" s="376">
        <v>574000</v>
      </c>
      <c r="I78" s="315" t="s">
        <v>995</v>
      </c>
      <c r="J78" s="113" t="s">
        <v>296</v>
      </c>
      <c r="K78" s="123" t="s">
        <v>343</v>
      </c>
      <c r="L78" s="365" t="s">
        <v>344</v>
      </c>
      <c r="M78" s="365" t="s">
        <v>345</v>
      </c>
      <c r="N78" s="365" t="s">
        <v>346</v>
      </c>
      <c r="O78" s="125" t="s">
        <v>761</v>
      </c>
      <c r="P78" s="125" t="s">
        <v>218</v>
      </c>
      <c r="Q78" s="365" t="s">
        <v>259</v>
      </c>
      <c r="R78" s="365" t="s">
        <v>110</v>
      </c>
      <c r="S78" s="365" t="s">
        <v>259</v>
      </c>
      <c r="T78" s="365" t="s">
        <v>259</v>
      </c>
      <c r="U78" s="365" t="s">
        <v>259</v>
      </c>
      <c r="V78" s="365" t="s">
        <v>110</v>
      </c>
      <c r="W78" s="365">
        <v>145.9</v>
      </c>
      <c r="X78" s="365" t="s">
        <v>140</v>
      </c>
      <c r="Y78" s="365" t="s">
        <v>124</v>
      </c>
      <c r="Z78" s="365" t="s">
        <v>124</v>
      </c>
    </row>
    <row r="79" spans="1:28" ht="38.25">
      <c r="A79" s="353">
        <v>74</v>
      </c>
      <c r="B79" s="123" t="s">
        <v>132</v>
      </c>
      <c r="C79" s="123" t="s">
        <v>341</v>
      </c>
      <c r="D79" s="365" t="s">
        <v>102</v>
      </c>
      <c r="E79" s="365" t="s">
        <v>124</v>
      </c>
      <c r="F79" s="365" t="s">
        <v>124</v>
      </c>
      <c r="G79" s="68" t="s">
        <v>347</v>
      </c>
      <c r="H79" s="376">
        <v>1060000</v>
      </c>
      <c r="I79" s="315" t="s">
        <v>995</v>
      </c>
      <c r="J79" s="113" t="s">
        <v>296</v>
      </c>
      <c r="K79" s="123" t="s">
        <v>348</v>
      </c>
      <c r="L79" s="365" t="s">
        <v>349</v>
      </c>
      <c r="M79" s="365" t="s">
        <v>157</v>
      </c>
      <c r="N79" s="365" t="s">
        <v>346</v>
      </c>
      <c r="O79" s="365" t="s">
        <v>762</v>
      </c>
      <c r="P79" s="365" t="s">
        <v>937</v>
      </c>
      <c r="Q79" s="365" t="s">
        <v>259</v>
      </c>
      <c r="R79" s="365" t="s">
        <v>102</v>
      </c>
      <c r="S79" s="365" t="s">
        <v>102</v>
      </c>
      <c r="T79" s="365" t="s">
        <v>259</v>
      </c>
      <c r="U79" s="365" t="s">
        <v>259</v>
      </c>
      <c r="V79" s="365" t="s">
        <v>110</v>
      </c>
      <c r="W79" s="365" t="s">
        <v>350</v>
      </c>
      <c r="X79" s="365" t="s">
        <v>140</v>
      </c>
      <c r="Y79" s="365" t="s">
        <v>124</v>
      </c>
      <c r="Z79" s="365" t="s">
        <v>124</v>
      </c>
    </row>
    <row r="80" spans="1:28">
      <c r="A80" s="353">
        <v>75</v>
      </c>
      <c r="B80" s="123" t="s">
        <v>351</v>
      </c>
      <c r="C80" s="123" t="s">
        <v>150</v>
      </c>
      <c r="D80" s="365" t="s">
        <v>38</v>
      </c>
      <c r="E80" s="365" t="s">
        <v>38</v>
      </c>
      <c r="F80" s="365" t="s">
        <v>38</v>
      </c>
      <c r="G80" s="68" t="s">
        <v>937</v>
      </c>
      <c r="H80" s="376">
        <v>10504.27</v>
      </c>
      <c r="I80" s="315" t="s">
        <v>386</v>
      </c>
      <c r="J80" s="113" t="s">
        <v>111</v>
      </c>
      <c r="K80" s="123" t="s">
        <v>352</v>
      </c>
      <c r="L80" s="365" t="s">
        <v>218</v>
      </c>
      <c r="M80" s="365" t="s">
        <v>218</v>
      </c>
      <c r="N80" s="365" t="s">
        <v>218</v>
      </c>
      <c r="O80" s="365"/>
      <c r="P80" s="365" t="s">
        <v>218</v>
      </c>
      <c r="Q80" s="365" t="s">
        <v>38</v>
      </c>
      <c r="R80" s="365" t="s">
        <v>38</v>
      </c>
      <c r="S80" s="365" t="s">
        <v>38</v>
      </c>
      <c r="T80" s="365" t="s">
        <v>38</v>
      </c>
      <c r="U80" s="365" t="s">
        <v>38</v>
      </c>
      <c r="V80" s="365" t="s">
        <v>38</v>
      </c>
      <c r="W80" s="365" t="s">
        <v>38</v>
      </c>
      <c r="X80" s="365" t="s">
        <v>38</v>
      </c>
      <c r="Y80" s="365" t="s">
        <v>38</v>
      </c>
      <c r="Z80" s="365" t="s">
        <v>38</v>
      </c>
    </row>
    <row r="81" spans="1:26">
      <c r="A81" s="353">
        <v>76</v>
      </c>
      <c r="B81" s="123" t="s">
        <v>351</v>
      </c>
      <c r="C81" s="123" t="s">
        <v>150</v>
      </c>
      <c r="D81" s="365" t="s">
        <v>38</v>
      </c>
      <c r="E81" s="365" t="s">
        <v>38</v>
      </c>
      <c r="F81" s="365" t="s">
        <v>38</v>
      </c>
      <c r="G81" s="68" t="s">
        <v>937</v>
      </c>
      <c r="H81" s="376">
        <v>12200</v>
      </c>
      <c r="I81" s="315" t="s">
        <v>386</v>
      </c>
      <c r="J81" s="113" t="s">
        <v>111</v>
      </c>
      <c r="K81" s="123" t="s">
        <v>353</v>
      </c>
      <c r="L81" s="365" t="s">
        <v>218</v>
      </c>
      <c r="M81" s="365" t="s">
        <v>218</v>
      </c>
      <c r="N81" s="365" t="s">
        <v>218</v>
      </c>
      <c r="O81" s="365"/>
      <c r="P81" s="365" t="s">
        <v>218</v>
      </c>
      <c r="Q81" s="365" t="s">
        <v>38</v>
      </c>
      <c r="R81" s="365" t="s">
        <v>38</v>
      </c>
      <c r="S81" s="365" t="s">
        <v>38</v>
      </c>
      <c r="T81" s="365" t="s">
        <v>38</v>
      </c>
      <c r="U81" s="365" t="s">
        <v>38</v>
      </c>
      <c r="V81" s="365" t="s">
        <v>38</v>
      </c>
      <c r="W81" s="365" t="s">
        <v>38</v>
      </c>
      <c r="X81" s="365" t="s">
        <v>38</v>
      </c>
      <c r="Y81" s="365" t="s">
        <v>38</v>
      </c>
      <c r="Z81" s="365" t="s">
        <v>38</v>
      </c>
    </row>
    <row r="82" spans="1:26">
      <c r="A82" s="353">
        <v>77</v>
      </c>
      <c r="B82" s="123" t="s">
        <v>354</v>
      </c>
      <c r="C82" s="123" t="s">
        <v>354</v>
      </c>
      <c r="D82" s="365" t="s">
        <v>102</v>
      </c>
      <c r="E82" s="365" t="s">
        <v>124</v>
      </c>
      <c r="F82" s="365" t="s">
        <v>124</v>
      </c>
      <c r="G82" s="68" t="s">
        <v>937</v>
      </c>
      <c r="H82" s="376">
        <v>218596.89</v>
      </c>
      <c r="I82" s="315" t="s">
        <v>386</v>
      </c>
      <c r="J82" s="113" t="s">
        <v>111</v>
      </c>
      <c r="K82" s="123" t="s">
        <v>355</v>
      </c>
      <c r="L82" s="365" t="s">
        <v>38</v>
      </c>
      <c r="M82" s="365" t="s">
        <v>38</v>
      </c>
      <c r="N82" s="365" t="s">
        <v>38</v>
      </c>
      <c r="O82" s="365" t="s">
        <v>38</v>
      </c>
      <c r="P82" s="365" t="s">
        <v>38</v>
      </c>
      <c r="Q82" s="365" t="s">
        <v>38</v>
      </c>
      <c r="R82" s="365" t="s">
        <v>38</v>
      </c>
      <c r="S82" s="365" t="s">
        <v>38</v>
      </c>
      <c r="T82" s="365" t="s">
        <v>38</v>
      </c>
      <c r="U82" s="365" t="s">
        <v>38</v>
      </c>
      <c r="V82" s="365" t="s">
        <v>38</v>
      </c>
      <c r="W82" s="365" t="s">
        <v>38</v>
      </c>
      <c r="X82" s="365" t="s">
        <v>38</v>
      </c>
      <c r="Y82" s="365" t="s">
        <v>38</v>
      </c>
      <c r="Z82" s="365" t="s">
        <v>38</v>
      </c>
    </row>
    <row r="83" spans="1:26">
      <c r="A83" s="353">
        <v>78</v>
      </c>
      <c r="B83" s="123" t="s">
        <v>356</v>
      </c>
      <c r="C83" s="123" t="s">
        <v>356</v>
      </c>
      <c r="D83" s="365" t="s">
        <v>102</v>
      </c>
      <c r="E83" s="365" t="s">
        <v>124</v>
      </c>
      <c r="F83" s="365" t="s">
        <v>124</v>
      </c>
      <c r="G83" s="68" t="s">
        <v>103</v>
      </c>
      <c r="H83" s="376">
        <v>26000</v>
      </c>
      <c r="I83" s="315" t="s">
        <v>386</v>
      </c>
      <c r="J83" s="113" t="s">
        <v>111</v>
      </c>
      <c r="K83" s="123" t="s">
        <v>357</v>
      </c>
      <c r="L83" s="365" t="s">
        <v>38</v>
      </c>
      <c r="M83" s="365" t="s">
        <v>38</v>
      </c>
      <c r="N83" s="365" t="s">
        <v>38</v>
      </c>
      <c r="O83" s="365" t="s">
        <v>38</v>
      </c>
      <c r="P83" s="365" t="s">
        <v>38</v>
      </c>
      <c r="Q83" s="365" t="s">
        <v>38</v>
      </c>
      <c r="R83" s="365" t="s">
        <v>38</v>
      </c>
      <c r="S83" s="365" t="s">
        <v>38</v>
      </c>
      <c r="T83" s="365" t="s">
        <v>38</v>
      </c>
      <c r="U83" s="365" t="s">
        <v>38</v>
      </c>
      <c r="V83" s="365" t="s">
        <v>38</v>
      </c>
      <c r="W83" s="365" t="s">
        <v>38</v>
      </c>
      <c r="X83" s="365" t="s">
        <v>38</v>
      </c>
      <c r="Y83" s="365" t="s">
        <v>38</v>
      </c>
      <c r="Z83" s="365" t="s">
        <v>38</v>
      </c>
    </row>
    <row r="84" spans="1:26" ht="25.5">
      <c r="A84" s="353">
        <v>79</v>
      </c>
      <c r="B84" s="123" t="s">
        <v>358</v>
      </c>
      <c r="C84" s="123" t="s">
        <v>358</v>
      </c>
      <c r="D84" s="365" t="s">
        <v>102</v>
      </c>
      <c r="E84" s="365" t="s">
        <v>124</v>
      </c>
      <c r="F84" s="365" t="s">
        <v>124</v>
      </c>
      <c r="G84" s="68" t="s">
        <v>103</v>
      </c>
      <c r="H84" s="376">
        <v>33000</v>
      </c>
      <c r="I84" s="315" t="s">
        <v>386</v>
      </c>
      <c r="J84" s="113" t="s">
        <v>111</v>
      </c>
      <c r="K84" s="123" t="s">
        <v>359</v>
      </c>
      <c r="L84" s="365" t="s">
        <v>38</v>
      </c>
      <c r="M84" s="365" t="s">
        <v>38</v>
      </c>
      <c r="N84" s="365" t="s">
        <v>38</v>
      </c>
      <c r="O84" s="365" t="s">
        <v>38</v>
      </c>
      <c r="P84" s="365" t="s">
        <v>38</v>
      </c>
      <c r="Q84" s="365" t="s">
        <v>38</v>
      </c>
      <c r="R84" s="365" t="s">
        <v>38</v>
      </c>
      <c r="S84" s="365" t="s">
        <v>38</v>
      </c>
      <c r="T84" s="365" t="s">
        <v>38</v>
      </c>
      <c r="U84" s="365" t="s">
        <v>38</v>
      </c>
      <c r="V84" s="365" t="s">
        <v>38</v>
      </c>
      <c r="W84" s="365" t="s">
        <v>38</v>
      </c>
      <c r="X84" s="365" t="s">
        <v>38</v>
      </c>
      <c r="Y84" s="365" t="s">
        <v>38</v>
      </c>
      <c r="Z84" s="365" t="s">
        <v>38</v>
      </c>
    </row>
    <row r="85" spans="1:26" ht="25.5">
      <c r="A85" s="353">
        <v>80</v>
      </c>
      <c r="B85" s="123" t="s">
        <v>360</v>
      </c>
      <c r="C85" s="123" t="s">
        <v>763</v>
      </c>
      <c r="D85" s="365" t="s">
        <v>102</v>
      </c>
      <c r="E85" s="365" t="s">
        <v>124</v>
      </c>
      <c r="F85" s="365" t="s">
        <v>124</v>
      </c>
      <c r="G85" s="379" t="s">
        <v>103</v>
      </c>
      <c r="H85" s="377">
        <v>96000</v>
      </c>
      <c r="I85" s="315" t="s">
        <v>386</v>
      </c>
      <c r="J85" s="113" t="s">
        <v>760</v>
      </c>
      <c r="K85" s="123" t="s">
        <v>361</v>
      </c>
      <c r="L85" s="365" t="s">
        <v>38</v>
      </c>
      <c r="M85" s="365" t="s">
        <v>38</v>
      </c>
      <c r="N85" s="365" t="s">
        <v>38</v>
      </c>
      <c r="O85" s="365" t="s">
        <v>38</v>
      </c>
      <c r="P85" s="365" t="s">
        <v>38</v>
      </c>
      <c r="Q85" s="365" t="s">
        <v>38</v>
      </c>
      <c r="R85" s="365" t="s">
        <v>38</v>
      </c>
      <c r="S85" s="365" t="s">
        <v>38</v>
      </c>
      <c r="T85" s="365" t="s">
        <v>38</v>
      </c>
      <c r="U85" s="365" t="s">
        <v>38</v>
      </c>
      <c r="V85" s="365" t="s">
        <v>38</v>
      </c>
      <c r="W85" s="365" t="s">
        <v>38</v>
      </c>
      <c r="X85" s="365" t="s">
        <v>38</v>
      </c>
      <c r="Y85" s="365" t="s">
        <v>38</v>
      </c>
      <c r="Z85" s="365" t="s">
        <v>38</v>
      </c>
    </row>
    <row r="86" spans="1:26">
      <c r="A86" s="353">
        <v>81</v>
      </c>
      <c r="B86" s="123" t="s">
        <v>354</v>
      </c>
      <c r="C86" s="123" t="s">
        <v>354</v>
      </c>
      <c r="D86" s="365" t="s">
        <v>102</v>
      </c>
      <c r="E86" s="365" t="s">
        <v>124</v>
      </c>
      <c r="F86" s="365" t="s">
        <v>124</v>
      </c>
      <c r="G86" s="68" t="s">
        <v>937</v>
      </c>
      <c r="H86" s="376">
        <v>218596.89</v>
      </c>
      <c r="I86" s="315" t="s">
        <v>386</v>
      </c>
      <c r="J86" s="113"/>
      <c r="K86" s="123" t="s">
        <v>362</v>
      </c>
      <c r="L86" s="365" t="s">
        <v>38</v>
      </c>
      <c r="M86" s="365" t="s">
        <v>38</v>
      </c>
      <c r="N86" s="365" t="s">
        <v>38</v>
      </c>
      <c r="O86" s="365" t="s">
        <v>38</v>
      </c>
      <c r="P86" s="365" t="s">
        <v>38</v>
      </c>
      <c r="Q86" s="365" t="s">
        <v>38</v>
      </c>
      <c r="R86" s="365" t="s">
        <v>38</v>
      </c>
      <c r="S86" s="365" t="s">
        <v>38</v>
      </c>
      <c r="T86" s="365" t="s">
        <v>38</v>
      </c>
      <c r="U86" s="365" t="s">
        <v>38</v>
      </c>
      <c r="V86" s="365" t="s">
        <v>38</v>
      </c>
      <c r="W86" s="365" t="s">
        <v>38</v>
      </c>
      <c r="X86" s="365" t="s">
        <v>38</v>
      </c>
      <c r="Y86" s="365" t="s">
        <v>38</v>
      </c>
      <c r="Z86" s="365" t="s">
        <v>38</v>
      </c>
    </row>
    <row r="87" spans="1:26">
      <c r="A87" s="353">
        <v>82</v>
      </c>
      <c r="B87" s="123" t="s">
        <v>363</v>
      </c>
      <c r="C87" s="123" t="s">
        <v>764</v>
      </c>
      <c r="D87" s="148" t="s">
        <v>102</v>
      </c>
      <c r="E87" s="365" t="s">
        <v>124</v>
      </c>
      <c r="F87" s="365" t="s">
        <v>123</v>
      </c>
      <c r="G87" s="68" t="s">
        <v>937</v>
      </c>
      <c r="H87" s="334">
        <v>276258</v>
      </c>
      <c r="I87" s="315" t="s">
        <v>386</v>
      </c>
      <c r="J87" s="112"/>
      <c r="K87" s="123" t="s">
        <v>364</v>
      </c>
      <c r="L87" s="365" t="s">
        <v>38</v>
      </c>
      <c r="M87" s="365" t="s">
        <v>38</v>
      </c>
      <c r="N87" s="365" t="s">
        <v>38</v>
      </c>
      <c r="O87" s="365" t="s">
        <v>38</v>
      </c>
      <c r="P87" s="365" t="s">
        <v>38</v>
      </c>
      <c r="Q87" s="365" t="s">
        <v>38</v>
      </c>
      <c r="R87" s="365" t="s">
        <v>38</v>
      </c>
      <c r="S87" s="365" t="s">
        <v>38</v>
      </c>
      <c r="T87" s="365" t="s">
        <v>38</v>
      </c>
      <c r="U87" s="365" t="s">
        <v>38</v>
      </c>
      <c r="V87" s="365" t="s">
        <v>38</v>
      </c>
      <c r="W87" s="365" t="s">
        <v>38</v>
      </c>
      <c r="X87" s="365" t="s">
        <v>38</v>
      </c>
      <c r="Y87" s="365" t="s">
        <v>38</v>
      </c>
      <c r="Z87" s="365" t="s">
        <v>38</v>
      </c>
    </row>
    <row r="88" spans="1:26" ht="318.75">
      <c r="A88" s="353">
        <v>83</v>
      </c>
      <c r="B88" s="123" t="s">
        <v>765</v>
      </c>
      <c r="C88" s="123" t="s">
        <v>766</v>
      </c>
      <c r="D88" s="365" t="s">
        <v>102</v>
      </c>
      <c r="E88" s="365" t="s">
        <v>124</v>
      </c>
      <c r="F88" s="365" t="s">
        <v>124</v>
      </c>
      <c r="G88" s="68" t="s">
        <v>937</v>
      </c>
      <c r="H88" s="334">
        <v>909715.25</v>
      </c>
      <c r="I88" s="315" t="s">
        <v>386</v>
      </c>
      <c r="J88" s="113"/>
      <c r="K88" s="123" t="s">
        <v>767</v>
      </c>
      <c r="L88" s="365" t="s">
        <v>38</v>
      </c>
      <c r="M88" s="365" t="s">
        <v>38</v>
      </c>
      <c r="N88" s="365" t="s">
        <v>38</v>
      </c>
      <c r="O88" s="365" t="s">
        <v>38</v>
      </c>
      <c r="P88" s="365" t="s">
        <v>38</v>
      </c>
      <c r="Q88" s="365" t="s">
        <v>38</v>
      </c>
      <c r="R88" s="365" t="s">
        <v>38</v>
      </c>
      <c r="S88" s="365" t="s">
        <v>38</v>
      </c>
      <c r="T88" s="365" t="s">
        <v>38</v>
      </c>
      <c r="U88" s="365" t="s">
        <v>38</v>
      </c>
      <c r="V88" s="365" t="s">
        <v>38</v>
      </c>
      <c r="W88" s="365" t="s">
        <v>38</v>
      </c>
      <c r="X88" s="365" t="s">
        <v>38</v>
      </c>
      <c r="Y88" s="365" t="s">
        <v>38</v>
      </c>
      <c r="Z88" s="365" t="s">
        <v>38</v>
      </c>
    </row>
    <row r="89" spans="1:26">
      <c r="A89" s="353">
        <v>84</v>
      </c>
      <c r="B89" s="123" t="s">
        <v>365</v>
      </c>
      <c r="C89" s="123" t="s">
        <v>768</v>
      </c>
      <c r="D89" s="365" t="s">
        <v>38</v>
      </c>
      <c r="E89" s="365" t="s">
        <v>124</v>
      </c>
      <c r="F89" s="365" t="s">
        <v>124</v>
      </c>
      <c r="G89" s="68" t="s">
        <v>937</v>
      </c>
      <c r="H89" s="334">
        <v>56048</v>
      </c>
      <c r="I89" s="315" t="s">
        <v>386</v>
      </c>
      <c r="J89" s="113"/>
      <c r="K89" s="123" t="s">
        <v>366</v>
      </c>
      <c r="L89" s="365" t="s">
        <v>38</v>
      </c>
      <c r="M89" s="365" t="s">
        <v>38</v>
      </c>
      <c r="N89" s="365" t="s">
        <v>38</v>
      </c>
      <c r="O89" s="365" t="s">
        <v>38</v>
      </c>
      <c r="P89" s="365" t="s">
        <v>38</v>
      </c>
      <c r="Q89" s="365" t="s">
        <v>38</v>
      </c>
      <c r="R89" s="365" t="s">
        <v>38</v>
      </c>
      <c r="S89" s="365" t="s">
        <v>38</v>
      </c>
      <c r="T89" s="365" t="s">
        <v>38</v>
      </c>
      <c r="U89" s="365" t="s">
        <v>38</v>
      </c>
      <c r="V89" s="365" t="s">
        <v>38</v>
      </c>
      <c r="W89" s="365" t="s">
        <v>38</v>
      </c>
      <c r="X89" s="365" t="s">
        <v>38</v>
      </c>
      <c r="Y89" s="365" t="s">
        <v>38</v>
      </c>
      <c r="Z89" s="365" t="s">
        <v>38</v>
      </c>
    </row>
    <row r="90" spans="1:26">
      <c r="A90" s="353">
        <v>85</v>
      </c>
      <c r="B90" s="123" t="s">
        <v>367</v>
      </c>
      <c r="C90" s="123" t="s">
        <v>367</v>
      </c>
      <c r="D90" s="365" t="s">
        <v>102</v>
      </c>
      <c r="E90" s="365" t="s">
        <v>124</v>
      </c>
      <c r="F90" s="365" t="s">
        <v>124</v>
      </c>
      <c r="G90" s="68" t="s">
        <v>103</v>
      </c>
      <c r="H90" s="334">
        <v>71300</v>
      </c>
      <c r="I90" s="315" t="s">
        <v>386</v>
      </c>
      <c r="J90" s="113"/>
      <c r="K90" s="123" t="s">
        <v>368</v>
      </c>
      <c r="L90" s="365" t="s">
        <v>38</v>
      </c>
      <c r="M90" s="365" t="s">
        <v>38</v>
      </c>
      <c r="N90" s="365" t="s">
        <v>38</v>
      </c>
      <c r="O90" s="365" t="s">
        <v>38</v>
      </c>
      <c r="P90" s="365" t="s">
        <v>38</v>
      </c>
      <c r="Q90" s="365" t="s">
        <v>38</v>
      </c>
      <c r="R90" s="365" t="s">
        <v>38</v>
      </c>
      <c r="S90" s="365" t="s">
        <v>38</v>
      </c>
      <c r="T90" s="365" t="s">
        <v>38</v>
      </c>
      <c r="U90" s="365" t="s">
        <v>38</v>
      </c>
      <c r="V90" s="365" t="s">
        <v>38</v>
      </c>
      <c r="W90" s="365" t="s">
        <v>38</v>
      </c>
      <c r="X90" s="365" t="s">
        <v>38</v>
      </c>
      <c r="Y90" s="365" t="s">
        <v>38</v>
      </c>
      <c r="Z90" s="365" t="s">
        <v>38</v>
      </c>
    </row>
    <row r="91" spans="1:26">
      <c r="A91" s="353">
        <v>86</v>
      </c>
      <c r="B91" s="123" t="s">
        <v>369</v>
      </c>
      <c r="C91" s="123" t="s">
        <v>769</v>
      </c>
      <c r="D91" s="365" t="s">
        <v>102</v>
      </c>
      <c r="E91" s="365" t="s">
        <v>124</v>
      </c>
      <c r="F91" s="365" t="s">
        <v>124</v>
      </c>
      <c r="G91" s="68" t="s">
        <v>38</v>
      </c>
      <c r="H91" s="334">
        <v>15702.51</v>
      </c>
      <c r="I91" s="315" t="s">
        <v>386</v>
      </c>
      <c r="J91" s="113"/>
      <c r="K91" s="123" t="s">
        <v>370</v>
      </c>
      <c r="L91" s="365" t="s">
        <v>38</v>
      </c>
      <c r="M91" s="365" t="s">
        <v>38</v>
      </c>
      <c r="N91" s="365" t="s">
        <v>38</v>
      </c>
      <c r="O91" s="365" t="s">
        <v>38</v>
      </c>
      <c r="P91" s="365" t="s">
        <v>38</v>
      </c>
      <c r="Q91" s="365" t="s">
        <v>38</v>
      </c>
      <c r="R91" s="365" t="s">
        <v>38</v>
      </c>
      <c r="S91" s="365" t="s">
        <v>38</v>
      </c>
      <c r="T91" s="365" t="s">
        <v>38</v>
      </c>
      <c r="U91" s="365" t="s">
        <v>38</v>
      </c>
      <c r="V91" s="365" t="s">
        <v>38</v>
      </c>
      <c r="W91" s="365" t="s">
        <v>38</v>
      </c>
      <c r="X91" s="365" t="s">
        <v>38</v>
      </c>
      <c r="Y91" s="365" t="s">
        <v>38</v>
      </c>
      <c r="Z91" s="365" t="s">
        <v>38</v>
      </c>
    </row>
    <row r="92" spans="1:26" ht="25.5">
      <c r="A92" s="353">
        <v>87</v>
      </c>
      <c r="B92" s="123" t="s">
        <v>371</v>
      </c>
      <c r="C92" s="123" t="s">
        <v>770</v>
      </c>
      <c r="D92" s="365" t="s">
        <v>102</v>
      </c>
      <c r="E92" s="365" t="s">
        <v>124</v>
      </c>
      <c r="F92" s="365" t="s">
        <v>124</v>
      </c>
      <c r="G92" s="68" t="s">
        <v>38</v>
      </c>
      <c r="H92" s="334">
        <v>9820</v>
      </c>
      <c r="I92" s="315" t="s">
        <v>386</v>
      </c>
      <c r="J92" s="113"/>
      <c r="K92" s="123" t="s">
        <v>372</v>
      </c>
      <c r="L92" s="365" t="s">
        <v>38</v>
      </c>
      <c r="M92" s="365" t="s">
        <v>38</v>
      </c>
      <c r="N92" s="365" t="s">
        <v>38</v>
      </c>
      <c r="O92" s="365" t="s">
        <v>38</v>
      </c>
      <c r="P92" s="365" t="s">
        <v>38</v>
      </c>
      <c r="Q92" s="365" t="s">
        <v>38</v>
      </c>
      <c r="R92" s="365" t="s">
        <v>38</v>
      </c>
      <c r="S92" s="365" t="s">
        <v>38</v>
      </c>
      <c r="T92" s="365" t="s">
        <v>38</v>
      </c>
      <c r="U92" s="365" t="s">
        <v>38</v>
      </c>
      <c r="V92" s="365" t="s">
        <v>38</v>
      </c>
      <c r="W92" s="365" t="s">
        <v>38</v>
      </c>
      <c r="X92" s="365" t="s">
        <v>38</v>
      </c>
      <c r="Y92" s="365" t="s">
        <v>38</v>
      </c>
      <c r="Z92" s="365" t="s">
        <v>38</v>
      </c>
    </row>
    <row r="93" spans="1:26">
      <c r="A93" s="353">
        <v>88</v>
      </c>
      <c r="B93" s="123" t="s">
        <v>373</v>
      </c>
      <c r="C93" s="123" t="s">
        <v>373</v>
      </c>
      <c r="D93" s="365" t="s">
        <v>102</v>
      </c>
      <c r="E93" s="365" t="s">
        <v>124</v>
      </c>
      <c r="F93" s="365" t="s">
        <v>124</v>
      </c>
      <c r="G93" s="68" t="s">
        <v>38</v>
      </c>
      <c r="H93" s="334">
        <v>20550</v>
      </c>
      <c r="I93" s="315" t="s">
        <v>386</v>
      </c>
      <c r="J93" s="113"/>
      <c r="K93" s="123" t="s">
        <v>374</v>
      </c>
      <c r="L93" s="365" t="s">
        <v>38</v>
      </c>
      <c r="M93" s="365" t="s">
        <v>38</v>
      </c>
      <c r="N93" s="365" t="s">
        <v>38</v>
      </c>
      <c r="O93" s="365" t="s">
        <v>38</v>
      </c>
      <c r="P93" s="365" t="s">
        <v>38</v>
      </c>
      <c r="Q93" s="365" t="s">
        <v>38</v>
      </c>
      <c r="R93" s="365" t="s">
        <v>38</v>
      </c>
      <c r="S93" s="365" t="s">
        <v>38</v>
      </c>
      <c r="T93" s="365" t="s">
        <v>38</v>
      </c>
      <c r="U93" s="365" t="s">
        <v>38</v>
      </c>
      <c r="V93" s="365" t="s">
        <v>38</v>
      </c>
      <c r="W93" s="365" t="s">
        <v>38</v>
      </c>
      <c r="X93" s="365" t="s">
        <v>38</v>
      </c>
      <c r="Y93" s="365" t="s">
        <v>38</v>
      </c>
      <c r="Z93" s="365" t="s">
        <v>38</v>
      </c>
    </row>
    <row r="94" spans="1:26">
      <c r="A94" s="353">
        <v>89</v>
      </c>
      <c r="B94" s="123" t="s">
        <v>373</v>
      </c>
      <c r="C94" s="123" t="s">
        <v>373</v>
      </c>
      <c r="D94" s="365" t="s">
        <v>102</v>
      </c>
      <c r="E94" s="365" t="s">
        <v>124</v>
      </c>
      <c r="F94" s="365" t="s">
        <v>124</v>
      </c>
      <c r="G94" s="68" t="s">
        <v>38</v>
      </c>
      <c r="H94" s="334">
        <v>9810</v>
      </c>
      <c r="I94" s="315" t="s">
        <v>386</v>
      </c>
      <c r="J94" s="113"/>
      <c r="K94" s="123" t="s">
        <v>375</v>
      </c>
      <c r="L94" s="365" t="s">
        <v>38</v>
      </c>
      <c r="M94" s="365" t="s">
        <v>38</v>
      </c>
      <c r="N94" s="365" t="s">
        <v>38</v>
      </c>
      <c r="O94" s="365" t="s">
        <v>38</v>
      </c>
      <c r="P94" s="365" t="s">
        <v>38</v>
      </c>
      <c r="Q94" s="365" t="s">
        <v>38</v>
      </c>
      <c r="R94" s="365" t="s">
        <v>38</v>
      </c>
      <c r="S94" s="365" t="s">
        <v>38</v>
      </c>
      <c r="T94" s="365" t="s">
        <v>38</v>
      </c>
      <c r="U94" s="365" t="s">
        <v>38</v>
      </c>
      <c r="V94" s="365" t="s">
        <v>38</v>
      </c>
      <c r="W94" s="365" t="s">
        <v>38</v>
      </c>
      <c r="X94" s="365" t="s">
        <v>38</v>
      </c>
      <c r="Y94" s="365" t="s">
        <v>38</v>
      </c>
      <c r="Z94" s="365" t="s">
        <v>38</v>
      </c>
    </row>
    <row r="95" spans="1:26">
      <c r="A95" s="353">
        <v>90</v>
      </c>
      <c r="B95" s="123" t="s">
        <v>373</v>
      </c>
      <c r="C95" s="123" t="s">
        <v>373</v>
      </c>
      <c r="D95" s="365" t="s">
        <v>102</v>
      </c>
      <c r="E95" s="365" t="s">
        <v>124</v>
      </c>
      <c r="F95" s="365" t="s">
        <v>124</v>
      </c>
      <c r="G95" s="68" t="s">
        <v>38</v>
      </c>
      <c r="H95" s="334">
        <v>9900</v>
      </c>
      <c r="I95" s="315" t="s">
        <v>386</v>
      </c>
      <c r="J95" s="113"/>
      <c r="K95" s="123" t="s">
        <v>376</v>
      </c>
      <c r="L95" s="365" t="s">
        <v>38</v>
      </c>
      <c r="M95" s="365" t="s">
        <v>38</v>
      </c>
      <c r="N95" s="365" t="s">
        <v>38</v>
      </c>
      <c r="O95" s="365" t="s">
        <v>38</v>
      </c>
      <c r="P95" s="365" t="s">
        <v>38</v>
      </c>
      <c r="Q95" s="365" t="s">
        <v>38</v>
      </c>
      <c r="R95" s="365" t="s">
        <v>38</v>
      </c>
      <c r="S95" s="365" t="s">
        <v>38</v>
      </c>
      <c r="T95" s="365" t="s">
        <v>38</v>
      </c>
      <c r="U95" s="365" t="s">
        <v>38</v>
      </c>
      <c r="V95" s="365" t="s">
        <v>38</v>
      </c>
      <c r="W95" s="365" t="s">
        <v>38</v>
      </c>
      <c r="X95" s="365" t="s">
        <v>38</v>
      </c>
      <c r="Y95" s="365" t="s">
        <v>38</v>
      </c>
      <c r="Z95" s="365" t="s">
        <v>38</v>
      </c>
    </row>
    <row r="96" spans="1:26">
      <c r="A96" s="353">
        <v>91</v>
      </c>
      <c r="B96" s="123" t="s">
        <v>373</v>
      </c>
      <c r="C96" s="123" t="s">
        <v>373</v>
      </c>
      <c r="D96" s="365" t="s">
        <v>102</v>
      </c>
      <c r="E96" s="365" t="s">
        <v>124</v>
      </c>
      <c r="F96" s="365" t="s">
        <v>124</v>
      </c>
      <c r="G96" s="68" t="s">
        <v>38</v>
      </c>
      <c r="H96" s="334">
        <v>2890</v>
      </c>
      <c r="I96" s="315" t="s">
        <v>386</v>
      </c>
      <c r="J96" s="113"/>
      <c r="K96" s="123" t="s">
        <v>377</v>
      </c>
      <c r="L96" s="365" t="s">
        <v>38</v>
      </c>
      <c r="M96" s="365" t="s">
        <v>38</v>
      </c>
      <c r="N96" s="365" t="s">
        <v>38</v>
      </c>
      <c r="O96" s="365" t="s">
        <v>38</v>
      </c>
      <c r="P96" s="365" t="s">
        <v>38</v>
      </c>
      <c r="Q96" s="365" t="s">
        <v>38</v>
      </c>
      <c r="R96" s="365" t="s">
        <v>38</v>
      </c>
      <c r="S96" s="365" t="s">
        <v>38</v>
      </c>
      <c r="T96" s="365" t="s">
        <v>38</v>
      </c>
      <c r="U96" s="365" t="s">
        <v>38</v>
      </c>
      <c r="V96" s="365" t="s">
        <v>38</v>
      </c>
      <c r="W96" s="365" t="s">
        <v>38</v>
      </c>
      <c r="X96" s="365" t="s">
        <v>38</v>
      </c>
      <c r="Y96" s="365" t="s">
        <v>38</v>
      </c>
      <c r="Z96" s="365" t="s">
        <v>38</v>
      </c>
    </row>
    <row r="97" spans="1:28">
      <c r="A97" s="353">
        <v>92</v>
      </c>
      <c r="B97" s="123" t="s">
        <v>373</v>
      </c>
      <c r="C97" s="123" t="s">
        <v>373</v>
      </c>
      <c r="D97" s="365" t="s">
        <v>102</v>
      </c>
      <c r="E97" s="365" t="s">
        <v>124</v>
      </c>
      <c r="F97" s="365" t="s">
        <v>124</v>
      </c>
      <c r="G97" s="68" t="s">
        <v>38</v>
      </c>
      <c r="H97" s="334">
        <v>4000</v>
      </c>
      <c r="I97" s="315" t="s">
        <v>386</v>
      </c>
      <c r="J97" s="113"/>
      <c r="K97" s="123" t="s">
        <v>378</v>
      </c>
      <c r="L97" s="365" t="s">
        <v>38</v>
      </c>
      <c r="M97" s="365" t="s">
        <v>38</v>
      </c>
      <c r="N97" s="365" t="s">
        <v>38</v>
      </c>
      <c r="O97" s="365" t="s">
        <v>38</v>
      </c>
      <c r="P97" s="365" t="s">
        <v>38</v>
      </c>
      <c r="Q97" s="365" t="s">
        <v>38</v>
      </c>
      <c r="R97" s="365" t="s">
        <v>38</v>
      </c>
      <c r="S97" s="365" t="s">
        <v>38</v>
      </c>
      <c r="T97" s="365" t="s">
        <v>38</v>
      </c>
      <c r="U97" s="365" t="s">
        <v>38</v>
      </c>
      <c r="V97" s="365" t="s">
        <v>38</v>
      </c>
      <c r="W97" s="365" t="s">
        <v>38</v>
      </c>
      <c r="X97" s="365" t="s">
        <v>38</v>
      </c>
      <c r="Y97" s="365" t="s">
        <v>38</v>
      </c>
      <c r="Z97" s="365" t="s">
        <v>38</v>
      </c>
    </row>
    <row r="98" spans="1:28">
      <c r="A98" s="353">
        <v>93</v>
      </c>
      <c r="B98" s="123" t="s">
        <v>373</v>
      </c>
      <c r="C98" s="123" t="s">
        <v>373</v>
      </c>
      <c r="D98" s="365" t="s">
        <v>102</v>
      </c>
      <c r="E98" s="365" t="s">
        <v>124</v>
      </c>
      <c r="F98" s="365" t="s">
        <v>124</v>
      </c>
      <c r="G98" s="68" t="s">
        <v>38</v>
      </c>
      <c r="H98" s="334">
        <v>5150</v>
      </c>
      <c r="I98" s="315" t="s">
        <v>386</v>
      </c>
      <c r="J98" s="113"/>
      <c r="K98" s="123" t="s">
        <v>379</v>
      </c>
      <c r="L98" s="365" t="s">
        <v>38</v>
      </c>
      <c r="M98" s="365" t="s">
        <v>38</v>
      </c>
      <c r="N98" s="365" t="s">
        <v>38</v>
      </c>
      <c r="O98" s="365" t="s">
        <v>38</v>
      </c>
      <c r="P98" s="365" t="s">
        <v>38</v>
      </c>
      <c r="Q98" s="365" t="s">
        <v>38</v>
      </c>
      <c r="R98" s="365" t="s">
        <v>38</v>
      </c>
      <c r="S98" s="365" t="s">
        <v>38</v>
      </c>
      <c r="T98" s="365" t="s">
        <v>38</v>
      </c>
      <c r="U98" s="365" t="s">
        <v>38</v>
      </c>
      <c r="V98" s="365" t="s">
        <v>38</v>
      </c>
      <c r="W98" s="365" t="s">
        <v>38</v>
      </c>
      <c r="X98" s="365" t="s">
        <v>38</v>
      </c>
      <c r="Y98" s="365" t="s">
        <v>38</v>
      </c>
      <c r="Z98" s="365" t="s">
        <v>38</v>
      </c>
    </row>
    <row r="99" spans="1:28" ht="25.5">
      <c r="A99" s="353">
        <v>94</v>
      </c>
      <c r="B99" s="123" t="s">
        <v>380</v>
      </c>
      <c r="C99" s="123" t="s">
        <v>769</v>
      </c>
      <c r="D99" s="365" t="s">
        <v>102</v>
      </c>
      <c r="E99" s="365" t="s">
        <v>124</v>
      </c>
      <c r="F99" s="365" t="s">
        <v>124</v>
      </c>
      <c r="G99" s="68" t="s">
        <v>38</v>
      </c>
      <c r="H99" s="334">
        <v>3985</v>
      </c>
      <c r="I99" s="315" t="s">
        <v>386</v>
      </c>
      <c r="J99" s="113"/>
      <c r="K99" s="123" t="s">
        <v>381</v>
      </c>
      <c r="L99" s="365" t="s">
        <v>38</v>
      </c>
      <c r="M99" s="365" t="s">
        <v>38</v>
      </c>
      <c r="N99" s="365" t="s">
        <v>38</v>
      </c>
      <c r="O99" s="365" t="s">
        <v>38</v>
      </c>
      <c r="P99" s="365" t="s">
        <v>38</v>
      </c>
      <c r="Q99" s="365" t="s">
        <v>38</v>
      </c>
      <c r="R99" s="365" t="s">
        <v>38</v>
      </c>
      <c r="S99" s="365" t="s">
        <v>38</v>
      </c>
      <c r="T99" s="365" t="s">
        <v>38</v>
      </c>
      <c r="U99" s="365" t="s">
        <v>38</v>
      </c>
      <c r="V99" s="365" t="s">
        <v>38</v>
      </c>
      <c r="W99" s="365" t="s">
        <v>38</v>
      </c>
      <c r="X99" s="365" t="s">
        <v>38</v>
      </c>
      <c r="Y99" s="365" t="s">
        <v>38</v>
      </c>
      <c r="Z99" s="365" t="s">
        <v>38</v>
      </c>
    </row>
    <row r="100" spans="1:28">
      <c r="A100" s="353">
        <v>95</v>
      </c>
      <c r="B100" s="123" t="s">
        <v>380</v>
      </c>
      <c r="C100" s="123" t="s">
        <v>769</v>
      </c>
      <c r="D100" s="365" t="s">
        <v>102</v>
      </c>
      <c r="E100" s="365" t="s">
        <v>124</v>
      </c>
      <c r="F100" s="365" t="s">
        <v>124</v>
      </c>
      <c r="G100" s="68" t="s">
        <v>38</v>
      </c>
      <c r="H100" s="334">
        <v>3985</v>
      </c>
      <c r="I100" s="315" t="s">
        <v>386</v>
      </c>
      <c r="J100" s="113"/>
      <c r="K100" s="123" t="s">
        <v>382</v>
      </c>
      <c r="L100" s="365" t="s">
        <v>38</v>
      </c>
      <c r="M100" s="365" t="s">
        <v>38</v>
      </c>
      <c r="N100" s="365" t="s">
        <v>38</v>
      </c>
      <c r="O100" s="365" t="s">
        <v>38</v>
      </c>
      <c r="P100" s="365" t="s">
        <v>38</v>
      </c>
      <c r="Q100" s="365" t="s">
        <v>38</v>
      </c>
      <c r="R100" s="365" t="s">
        <v>38</v>
      </c>
      <c r="S100" s="365" t="s">
        <v>38</v>
      </c>
      <c r="T100" s="365" t="s">
        <v>38</v>
      </c>
      <c r="U100" s="365" t="s">
        <v>38</v>
      </c>
      <c r="V100" s="365" t="s">
        <v>38</v>
      </c>
      <c r="W100" s="365" t="s">
        <v>38</v>
      </c>
      <c r="X100" s="365" t="s">
        <v>38</v>
      </c>
      <c r="Y100" s="365" t="s">
        <v>38</v>
      </c>
      <c r="Z100" s="365" t="s">
        <v>38</v>
      </c>
    </row>
    <row r="101" spans="1:28">
      <c r="A101" s="353">
        <v>96</v>
      </c>
      <c r="B101" s="123" t="s">
        <v>380</v>
      </c>
      <c r="C101" s="123" t="s">
        <v>769</v>
      </c>
      <c r="D101" s="365" t="s">
        <v>102</v>
      </c>
      <c r="E101" s="365" t="s">
        <v>124</v>
      </c>
      <c r="F101" s="365" t="s">
        <v>124</v>
      </c>
      <c r="G101" s="68" t="s">
        <v>38</v>
      </c>
      <c r="H101" s="334">
        <v>3985</v>
      </c>
      <c r="I101" s="315" t="s">
        <v>386</v>
      </c>
      <c r="J101" s="113"/>
      <c r="K101" s="123" t="s">
        <v>383</v>
      </c>
      <c r="L101" s="365" t="s">
        <v>38</v>
      </c>
      <c r="M101" s="365" t="s">
        <v>38</v>
      </c>
      <c r="N101" s="365" t="s">
        <v>38</v>
      </c>
      <c r="O101" s="365" t="s">
        <v>38</v>
      </c>
      <c r="P101" s="365" t="s">
        <v>38</v>
      </c>
      <c r="Q101" s="365" t="s">
        <v>38</v>
      </c>
      <c r="R101" s="365" t="s">
        <v>38</v>
      </c>
      <c r="S101" s="365" t="s">
        <v>38</v>
      </c>
      <c r="T101" s="365" t="s">
        <v>38</v>
      </c>
      <c r="U101" s="365" t="s">
        <v>38</v>
      </c>
      <c r="V101" s="365" t="s">
        <v>38</v>
      </c>
      <c r="W101" s="365" t="s">
        <v>38</v>
      </c>
      <c r="X101" s="365" t="s">
        <v>38</v>
      </c>
      <c r="Y101" s="365" t="s">
        <v>38</v>
      </c>
      <c r="Z101" s="365" t="s">
        <v>38</v>
      </c>
    </row>
    <row r="102" spans="1:28">
      <c r="A102" s="353">
        <v>97</v>
      </c>
      <c r="B102" s="123" t="s">
        <v>356</v>
      </c>
      <c r="C102" s="123" t="s">
        <v>771</v>
      </c>
      <c r="D102" s="365" t="s">
        <v>102</v>
      </c>
      <c r="E102" s="365" t="s">
        <v>124</v>
      </c>
      <c r="F102" s="365" t="s">
        <v>124</v>
      </c>
      <c r="G102" s="68" t="s">
        <v>38</v>
      </c>
      <c r="H102" s="334">
        <v>49937.75</v>
      </c>
      <c r="I102" s="315" t="s">
        <v>386</v>
      </c>
      <c r="J102" s="113"/>
      <c r="K102" s="123" t="s">
        <v>384</v>
      </c>
      <c r="L102" s="365" t="s">
        <v>38</v>
      </c>
      <c r="M102" s="365" t="s">
        <v>38</v>
      </c>
      <c r="N102" s="365" t="s">
        <v>38</v>
      </c>
      <c r="O102" s="365" t="s">
        <v>38</v>
      </c>
      <c r="P102" s="365" t="s">
        <v>38</v>
      </c>
      <c r="Q102" s="365" t="s">
        <v>38</v>
      </c>
      <c r="R102" s="365" t="s">
        <v>38</v>
      </c>
      <c r="S102" s="365" t="s">
        <v>38</v>
      </c>
      <c r="T102" s="365" t="s">
        <v>38</v>
      </c>
      <c r="U102" s="365" t="s">
        <v>38</v>
      </c>
      <c r="V102" s="365" t="s">
        <v>38</v>
      </c>
      <c r="W102" s="365" t="s">
        <v>38</v>
      </c>
      <c r="X102" s="365" t="s">
        <v>38</v>
      </c>
      <c r="Y102" s="365" t="s">
        <v>38</v>
      </c>
      <c r="Z102" s="365" t="s">
        <v>38</v>
      </c>
    </row>
    <row r="103" spans="1:28" ht="25.5">
      <c r="A103" s="353">
        <v>98</v>
      </c>
      <c r="B103" s="123" t="s">
        <v>385</v>
      </c>
      <c r="C103" s="123" t="s">
        <v>772</v>
      </c>
      <c r="D103" s="365" t="s">
        <v>102</v>
      </c>
      <c r="E103" s="365" t="s">
        <v>124</v>
      </c>
      <c r="F103" s="365" t="s">
        <v>124</v>
      </c>
      <c r="G103" s="68" t="s">
        <v>38</v>
      </c>
      <c r="H103" s="334">
        <v>7940</v>
      </c>
      <c r="I103" s="315" t="s">
        <v>386</v>
      </c>
      <c r="J103" s="113"/>
      <c r="K103" s="123" t="s">
        <v>387</v>
      </c>
      <c r="L103" s="365" t="s">
        <v>38</v>
      </c>
      <c r="M103" s="365" t="s">
        <v>38</v>
      </c>
      <c r="N103" s="365" t="s">
        <v>38</v>
      </c>
      <c r="O103" s="365" t="s">
        <v>38</v>
      </c>
      <c r="P103" s="365" t="s">
        <v>38</v>
      </c>
      <c r="Q103" s="365" t="s">
        <v>38</v>
      </c>
      <c r="R103" s="365" t="s">
        <v>38</v>
      </c>
      <c r="S103" s="365" t="s">
        <v>38</v>
      </c>
      <c r="T103" s="365" t="s">
        <v>38</v>
      </c>
      <c r="U103" s="365" t="s">
        <v>38</v>
      </c>
      <c r="V103" s="365" t="s">
        <v>38</v>
      </c>
      <c r="W103" s="365" t="s">
        <v>38</v>
      </c>
      <c r="X103" s="365" t="s">
        <v>38</v>
      </c>
      <c r="Y103" s="365" t="s">
        <v>38</v>
      </c>
      <c r="Z103" s="365" t="s">
        <v>38</v>
      </c>
    </row>
    <row r="104" spans="1:28">
      <c r="A104" s="353">
        <v>99</v>
      </c>
      <c r="B104" s="123" t="s">
        <v>373</v>
      </c>
      <c r="C104" s="123" t="s">
        <v>373</v>
      </c>
      <c r="D104" s="365" t="s">
        <v>102</v>
      </c>
      <c r="E104" s="365" t="s">
        <v>124</v>
      </c>
      <c r="F104" s="365" t="s">
        <v>124</v>
      </c>
      <c r="G104" s="68" t="s">
        <v>38</v>
      </c>
      <c r="H104" s="334">
        <v>4947</v>
      </c>
      <c r="I104" s="315" t="s">
        <v>386</v>
      </c>
      <c r="J104" s="113"/>
      <c r="K104" s="123" t="s">
        <v>388</v>
      </c>
      <c r="L104" s="365" t="s">
        <v>38</v>
      </c>
      <c r="M104" s="365" t="s">
        <v>38</v>
      </c>
      <c r="N104" s="365" t="s">
        <v>38</v>
      </c>
      <c r="O104" s="365" t="s">
        <v>38</v>
      </c>
      <c r="P104" s="365" t="s">
        <v>38</v>
      </c>
      <c r="Q104" s="365" t="s">
        <v>38</v>
      </c>
      <c r="R104" s="365" t="s">
        <v>38</v>
      </c>
      <c r="S104" s="365" t="s">
        <v>38</v>
      </c>
      <c r="T104" s="365" t="s">
        <v>38</v>
      </c>
      <c r="U104" s="365" t="s">
        <v>38</v>
      </c>
      <c r="V104" s="365" t="s">
        <v>38</v>
      </c>
      <c r="W104" s="365" t="s">
        <v>38</v>
      </c>
      <c r="X104" s="365" t="s">
        <v>38</v>
      </c>
      <c r="Y104" s="365" t="s">
        <v>38</v>
      </c>
      <c r="Z104" s="365" t="s">
        <v>38</v>
      </c>
    </row>
    <row r="105" spans="1:28">
      <c r="A105" s="353">
        <v>100</v>
      </c>
      <c r="B105" s="123" t="s">
        <v>389</v>
      </c>
      <c r="C105" s="123" t="s">
        <v>373</v>
      </c>
      <c r="D105" s="365" t="s">
        <v>102</v>
      </c>
      <c r="E105" s="365" t="s">
        <v>124</v>
      </c>
      <c r="F105" s="365" t="s">
        <v>124</v>
      </c>
      <c r="G105" s="68" t="s">
        <v>38</v>
      </c>
      <c r="H105" s="334">
        <v>18150</v>
      </c>
      <c r="I105" s="315" t="s">
        <v>386</v>
      </c>
      <c r="J105" s="113"/>
      <c r="K105" s="123" t="s">
        <v>390</v>
      </c>
      <c r="L105" s="365" t="s">
        <v>38</v>
      </c>
      <c r="M105" s="365" t="s">
        <v>38</v>
      </c>
      <c r="N105" s="365" t="s">
        <v>38</v>
      </c>
      <c r="O105" s="365" t="s">
        <v>38</v>
      </c>
      <c r="P105" s="365" t="s">
        <v>38</v>
      </c>
      <c r="Q105" s="365" t="s">
        <v>38</v>
      </c>
      <c r="R105" s="365" t="s">
        <v>38</v>
      </c>
      <c r="S105" s="365" t="s">
        <v>38</v>
      </c>
      <c r="T105" s="365" t="s">
        <v>38</v>
      </c>
      <c r="U105" s="365" t="s">
        <v>38</v>
      </c>
      <c r="V105" s="365" t="s">
        <v>38</v>
      </c>
      <c r="W105" s="365" t="s">
        <v>38</v>
      </c>
      <c r="X105" s="365" t="s">
        <v>38</v>
      </c>
      <c r="Y105" s="365" t="s">
        <v>38</v>
      </c>
      <c r="Z105" s="365" t="s">
        <v>38</v>
      </c>
    </row>
    <row r="106" spans="1:28">
      <c r="A106" s="353">
        <v>101</v>
      </c>
      <c r="B106" s="123" t="s">
        <v>373</v>
      </c>
      <c r="C106" s="123" t="s">
        <v>373</v>
      </c>
      <c r="D106" s="365" t="s">
        <v>102</v>
      </c>
      <c r="E106" s="365" t="s">
        <v>124</v>
      </c>
      <c r="F106" s="365" t="s">
        <v>124</v>
      </c>
      <c r="G106" s="68" t="s">
        <v>38</v>
      </c>
      <c r="H106" s="334">
        <v>2970</v>
      </c>
      <c r="I106" s="315" t="s">
        <v>386</v>
      </c>
      <c r="J106" s="113"/>
      <c r="K106" s="123" t="s">
        <v>391</v>
      </c>
      <c r="L106" s="365" t="s">
        <v>38</v>
      </c>
      <c r="M106" s="365" t="s">
        <v>38</v>
      </c>
      <c r="N106" s="365" t="s">
        <v>38</v>
      </c>
      <c r="O106" s="365" t="s">
        <v>38</v>
      </c>
      <c r="P106" s="365" t="s">
        <v>38</v>
      </c>
      <c r="Q106" s="365" t="s">
        <v>38</v>
      </c>
      <c r="R106" s="365" t="s">
        <v>38</v>
      </c>
      <c r="S106" s="365" t="s">
        <v>38</v>
      </c>
      <c r="T106" s="365" t="s">
        <v>38</v>
      </c>
      <c r="U106" s="365" t="s">
        <v>38</v>
      </c>
      <c r="V106" s="365" t="s">
        <v>38</v>
      </c>
      <c r="W106" s="365" t="s">
        <v>38</v>
      </c>
      <c r="X106" s="365" t="s">
        <v>38</v>
      </c>
      <c r="Y106" s="365" t="s">
        <v>38</v>
      </c>
      <c r="Z106" s="365" t="s">
        <v>38</v>
      </c>
    </row>
    <row r="107" spans="1:28">
      <c r="A107" s="353">
        <v>102</v>
      </c>
      <c r="B107" s="123" t="s">
        <v>392</v>
      </c>
      <c r="C107" s="123" t="s">
        <v>392</v>
      </c>
      <c r="D107" s="365" t="s">
        <v>102</v>
      </c>
      <c r="E107" s="365" t="s">
        <v>124</v>
      </c>
      <c r="F107" s="365" t="s">
        <v>124</v>
      </c>
      <c r="G107" s="68" t="s">
        <v>38</v>
      </c>
      <c r="H107" s="334">
        <v>11235</v>
      </c>
      <c r="I107" s="315" t="s">
        <v>386</v>
      </c>
      <c r="J107" s="113"/>
      <c r="K107" s="123" t="s">
        <v>393</v>
      </c>
      <c r="L107" s="365" t="s">
        <v>38</v>
      </c>
      <c r="M107" s="365" t="s">
        <v>38</v>
      </c>
      <c r="N107" s="365" t="s">
        <v>38</v>
      </c>
      <c r="O107" s="365" t="s">
        <v>38</v>
      </c>
      <c r="P107" s="365" t="s">
        <v>38</v>
      </c>
      <c r="Q107" s="365" t="s">
        <v>38</v>
      </c>
      <c r="R107" s="365" t="s">
        <v>38</v>
      </c>
      <c r="S107" s="365" t="s">
        <v>38</v>
      </c>
      <c r="T107" s="365" t="s">
        <v>38</v>
      </c>
      <c r="U107" s="365" t="s">
        <v>38</v>
      </c>
      <c r="V107" s="365" t="s">
        <v>38</v>
      </c>
      <c r="W107" s="365" t="s">
        <v>38</v>
      </c>
      <c r="X107" s="365" t="s">
        <v>38</v>
      </c>
      <c r="Y107" s="365" t="s">
        <v>38</v>
      </c>
      <c r="Z107" s="365" t="s">
        <v>38</v>
      </c>
    </row>
    <row r="108" spans="1:28">
      <c r="A108" s="353">
        <v>103</v>
      </c>
      <c r="B108" s="123" t="s">
        <v>380</v>
      </c>
      <c r="C108" s="123" t="s">
        <v>769</v>
      </c>
      <c r="D108" s="365" t="s">
        <v>102</v>
      </c>
      <c r="E108" s="365" t="s">
        <v>124</v>
      </c>
      <c r="F108" s="365" t="s">
        <v>124</v>
      </c>
      <c r="G108" s="68" t="s">
        <v>38</v>
      </c>
      <c r="H108" s="334">
        <v>3700</v>
      </c>
      <c r="I108" s="315" t="s">
        <v>386</v>
      </c>
      <c r="J108" s="113"/>
      <c r="K108" s="123" t="s">
        <v>394</v>
      </c>
      <c r="L108" s="365" t="s">
        <v>38</v>
      </c>
      <c r="M108" s="365" t="s">
        <v>38</v>
      </c>
      <c r="N108" s="365" t="s">
        <v>38</v>
      </c>
      <c r="O108" s="365" t="s">
        <v>38</v>
      </c>
      <c r="P108" s="365" t="s">
        <v>38</v>
      </c>
      <c r="Q108" s="365" t="s">
        <v>38</v>
      </c>
      <c r="R108" s="365" t="s">
        <v>38</v>
      </c>
      <c r="S108" s="365" t="s">
        <v>38</v>
      </c>
      <c r="T108" s="365" t="s">
        <v>38</v>
      </c>
      <c r="U108" s="365" t="s">
        <v>38</v>
      </c>
      <c r="V108" s="365" t="s">
        <v>38</v>
      </c>
      <c r="W108" s="365" t="s">
        <v>38</v>
      </c>
      <c r="X108" s="365" t="s">
        <v>38</v>
      </c>
      <c r="Y108" s="365" t="s">
        <v>38</v>
      </c>
      <c r="Z108" s="365" t="s">
        <v>38</v>
      </c>
    </row>
    <row r="109" spans="1:28">
      <c r="A109" s="353">
        <v>104</v>
      </c>
      <c r="B109" s="123" t="s">
        <v>395</v>
      </c>
      <c r="C109" s="123" t="s">
        <v>773</v>
      </c>
      <c r="D109" s="365" t="s">
        <v>102</v>
      </c>
      <c r="E109" s="365" t="s">
        <v>124</v>
      </c>
      <c r="F109" s="365" t="s">
        <v>124</v>
      </c>
      <c r="G109" s="68" t="s">
        <v>38</v>
      </c>
      <c r="H109" s="334">
        <v>27000</v>
      </c>
      <c r="I109" s="315" t="s">
        <v>386</v>
      </c>
      <c r="J109" s="113"/>
      <c r="K109" s="123" t="s">
        <v>421</v>
      </c>
      <c r="L109" s="365" t="s">
        <v>38</v>
      </c>
      <c r="M109" s="365" t="s">
        <v>38</v>
      </c>
      <c r="N109" s="365" t="s">
        <v>38</v>
      </c>
      <c r="O109" s="365" t="s">
        <v>38</v>
      </c>
      <c r="P109" s="365" t="s">
        <v>38</v>
      </c>
      <c r="Q109" s="365" t="s">
        <v>38</v>
      </c>
      <c r="R109" s="365" t="s">
        <v>38</v>
      </c>
      <c r="S109" s="365" t="s">
        <v>38</v>
      </c>
      <c r="T109" s="365" t="s">
        <v>38</v>
      </c>
      <c r="U109" s="365" t="s">
        <v>38</v>
      </c>
      <c r="V109" s="365" t="s">
        <v>38</v>
      </c>
      <c r="W109" s="365" t="s">
        <v>38</v>
      </c>
      <c r="X109" s="365" t="s">
        <v>38</v>
      </c>
      <c r="Y109" s="365" t="s">
        <v>38</v>
      </c>
      <c r="Z109" s="365" t="s">
        <v>38</v>
      </c>
    </row>
    <row r="110" spans="1:28" s="399" customFormat="1" ht="51">
      <c r="A110" s="390">
        <v>105</v>
      </c>
      <c r="B110" s="405" t="s">
        <v>1017</v>
      </c>
      <c r="C110" s="391" t="s">
        <v>977</v>
      </c>
      <c r="D110" s="406" t="s">
        <v>976</v>
      </c>
      <c r="E110" s="392" t="s">
        <v>124</v>
      </c>
      <c r="F110" s="392" t="s">
        <v>124</v>
      </c>
      <c r="G110" s="393" t="s">
        <v>103</v>
      </c>
      <c r="H110" s="394">
        <v>47000</v>
      </c>
      <c r="I110" s="395" t="s">
        <v>386</v>
      </c>
      <c r="J110" s="396" t="s">
        <v>38</v>
      </c>
      <c r="K110" s="391" t="s">
        <v>396</v>
      </c>
      <c r="L110" s="392" t="s">
        <v>397</v>
      </c>
      <c r="M110" s="392" t="s">
        <v>119</v>
      </c>
      <c r="N110" s="392" t="s">
        <v>120</v>
      </c>
      <c r="O110" s="392" t="s">
        <v>38</v>
      </c>
      <c r="P110" s="392" t="s">
        <v>38</v>
      </c>
      <c r="Q110" s="392" t="s">
        <v>398</v>
      </c>
      <c r="R110" s="392" t="s">
        <v>102</v>
      </c>
      <c r="S110" s="392" t="s">
        <v>399</v>
      </c>
      <c r="T110" s="392" t="s">
        <v>122</v>
      </c>
      <c r="U110" s="392" t="s">
        <v>111</v>
      </c>
      <c r="V110" s="392" t="s">
        <v>111</v>
      </c>
      <c r="W110" s="392" t="s">
        <v>400</v>
      </c>
      <c r="X110" s="392">
        <v>1</v>
      </c>
      <c r="Y110" s="392" t="s">
        <v>124</v>
      </c>
      <c r="Z110" s="392" t="s">
        <v>124</v>
      </c>
      <c r="AA110" s="397"/>
      <c r="AB110" s="398"/>
    </row>
    <row r="111" spans="1:28" ht="25.5">
      <c r="A111" s="353">
        <v>106</v>
      </c>
      <c r="B111" s="364" t="s">
        <v>231</v>
      </c>
      <c r="C111" s="123" t="s">
        <v>401</v>
      </c>
      <c r="D111" s="365" t="s">
        <v>1012</v>
      </c>
      <c r="E111" s="365" t="s">
        <v>124</v>
      </c>
      <c r="F111" s="365" t="s">
        <v>124</v>
      </c>
      <c r="G111" s="68" t="s">
        <v>169</v>
      </c>
      <c r="H111" s="377">
        <v>93897.600000000006</v>
      </c>
      <c r="I111" s="315" t="s">
        <v>386</v>
      </c>
      <c r="J111" s="113"/>
      <c r="K111" s="123" t="s">
        <v>402</v>
      </c>
      <c r="L111" s="365" t="s">
        <v>1021</v>
      </c>
      <c r="M111" s="365" t="s">
        <v>1021</v>
      </c>
      <c r="N111" s="365" t="s">
        <v>38</v>
      </c>
      <c r="O111" s="365" t="s">
        <v>1021</v>
      </c>
      <c r="P111" s="465" t="s">
        <v>1021</v>
      </c>
      <c r="Q111" s="365" t="s">
        <v>1021</v>
      </c>
      <c r="R111" s="365" t="s">
        <v>1021</v>
      </c>
      <c r="S111" s="365" t="s">
        <v>1021</v>
      </c>
      <c r="T111" s="365" t="s">
        <v>1021</v>
      </c>
      <c r="U111" s="365" t="s">
        <v>1021</v>
      </c>
      <c r="V111" s="365" t="s">
        <v>1021</v>
      </c>
      <c r="W111" s="365" t="s">
        <v>1021</v>
      </c>
      <c r="X111" s="365" t="s">
        <v>1021</v>
      </c>
      <c r="Y111" s="365" t="s">
        <v>1021</v>
      </c>
      <c r="Z111" s="365" t="s">
        <v>1021</v>
      </c>
    </row>
    <row r="112" spans="1:28">
      <c r="A112" s="353">
        <v>107</v>
      </c>
      <c r="B112" s="364" t="s">
        <v>380</v>
      </c>
      <c r="C112" s="123" t="s">
        <v>380</v>
      </c>
      <c r="D112" s="365" t="s">
        <v>102</v>
      </c>
      <c r="E112" s="365" t="s">
        <v>124</v>
      </c>
      <c r="F112" s="365" t="s">
        <v>124</v>
      </c>
      <c r="G112" s="68" t="s">
        <v>38</v>
      </c>
      <c r="H112" s="376">
        <v>3416.51</v>
      </c>
      <c r="I112" s="315" t="s">
        <v>386</v>
      </c>
      <c r="J112" s="113" t="s">
        <v>111</v>
      </c>
      <c r="K112" s="123" t="s">
        <v>403</v>
      </c>
      <c r="L112" s="365" t="s">
        <v>38</v>
      </c>
      <c r="M112" s="365" t="s">
        <v>38</v>
      </c>
      <c r="N112" s="365" t="s">
        <v>38</v>
      </c>
      <c r="O112" s="365" t="s">
        <v>38</v>
      </c>
      <c r="P112" s="466" t="s">
        <v>1021</v>
      </c>
      <c r="Q112" s="365" t="s">
        <v>38</v>
      </c>
      <c r="R112" s="365" t="s">
        <v>38</v>
      </c>
      <c r="S112" s="365" t="s">
        <v>38</v>
      </c>
      <c r="T112" s="365" t="s">
        <v>38</v>
      </c>
      <c r="U112" s="365" t="s">
        <v>38</v>
      </c>
      <c r="V112" s="365" t="s">
        <v>38</v>
      </c>
      <c r="W112" s="365" t="s">
        <v>38</v>
      </c>
      <c r="X112" s="365" t="s">
        <v>38</v>
      </c>
      <c r="Y112" s="365" t="s">
        <v>38</v>
      </c>
      <c r="Z112" s="365" t="s">
        <v>38</v>
      </c>
    </row>
    <row r="113" spans="1:26">
      <c r="A113" s="353">
        <v>108</v>
      </c>
      <c r="B113" s="364" t="s">
        <v>774</v>
      </c>
      <c r="C113" s="123" t="s">
        <v>380</v>
      </c>
      <c r="D113" s="365" t="s">
        <v>102</v>
      </c>
      <c r="E113" s="365" t="s">
        <v>124</v>
      </c>
      <c r="F113" s="365" t="s">
        <v>124</v>
      </c>
      <c r="G113" s="68" t="s">
        <v>38</v>
      </c>
      <c r="H113" s="376">
        <v>4417.62</v>
      </c>
      <c r="I113" s="315" t="s">
        <v>386</v>
      </c>
      <c r="J113" s="113" t="s">
        <v>111</v>
      </c>
      <c r="K113" s="123" t="s">
        <v>404</v>
      </c>
      <c r="L113" s="365" t="s">
        <v>38</v>
      </c>
      <c r="M113" s="365" t="s">
        <v>38</v>
      </c>
      <c r="N113" s="365" t="s">
        <v>38</v>
      </c>
      <c r="O113" s="365" t="s">
        <v>38</v>
      </c>
      <c r="P113" s="365" t="s">
        <v>38</v>
      </c>
      <c r="Q113" s="365" t="s">
        <v>38</v>
      </c>
      <c r="R113" s="365" t="s">
        <v>38</v>
      </c>
      <c r="S113" s="365" t="s">
        <v>38</v>
      </c>
      <c r="T113" s="365" t="s">
        <v>38</v>
      </c>
      <c r="U113" s="365" t="s">
        <v>38</v>
      </c>
      <c r="V113" s="365" t="s">
        <v>38</v>
      </c>
      <c r="W113" s="365" t="s">
        <v>38</v>
      </c>
      <c r="X113" s="365" t="s">
        <v>38</v>
      </c>
      <c r="Y113" s="365" t="s">
        <v>38</v>
      </c>
      <c r="Z113" s="365" t="s">
        <v>38</v>
      </c>
    </row>
    <row r="114" spans="1:26">
      <c r="A114" s="353">
        <v>109</v>
      </c>
      <c r="B114" s="364" t="s">
        <v>380</v>
      </c>
      <c r="C114" s="123" t="s">
        <v>380</v>
      </c>
      <c r="D114" s="365" t="s">
        <v>102</v>
      </c>
      <c r="E114" s="365" t="s">
        <v>124</v>
      </c>
      <c r="F114" s="365" t="s">
        <v>124</v>
      </c>
      <c r="G114" s="68" t="s">
        <v>38</v>
      </c>
      <c r="H114" s="376">
        <v>4417.62</v>
      </c>
      <c r="I114" s="315" t="s">
        <v>386</v>
      </c>
      <c r="J114" s="113" t="s">
        <v>111</v>
      </c>
      <c r="K114" s="123" t="s">
        <v>370</v>
      </c>
      <c r="L114" s="365" t="s">
        <v>38</v>
      </c>
      <c r="M114" s="365" t="s">
        <v>38</v>
      </c>
      <c r="N114" s="365" t="s">
        <v>38</v>
      </c>
      <c r="O114" s="365" t="s">
        <v>38</v>
      </c>
      <c r="P114" s="365" t="s">
        <v>38</v>
      </c>
      <c r="Q114" s="365" t="s">
        <v>38</v>
      </c>
      <c r="R114" s="365" t="s">
        <v>38</v>
      </c>
      <c r="S114" s="365" t="s">
        <v>38</v>
      </c>
      <c r="T114" s="365" t="s">
        <v>38</v>
      </c>
      <c r="U114" s="365" t="s">
        <v>38</v>
      </c>
      <c r="V114" s="365" t="s">
        <v>38</v>
      </c>
      <c r="W114" s="365" t="s">
        <v>38</v>
      </c>
      <c r="X114" s="365" t="s">
        <v>38</v>
      </c>
      <c r="Y114" s="365" t="s">
        <v>38</v>
      </c>
      <c r="Z114" s="365" t="s">
        <v>38</v>
      </c>
    </row>
    <row r="115" spans="1:26">
      <c r="A115" s="353">
        <v>110</v>
      </c>
      <c r="B115" s="364" t="s">
        <v>380</v>
      </c>
      <c r="C115" s="123" t="s">
        <v>380</v>
      </c>
      <c r="D115" s="365" t="s">
        <v>102</v>
      </c>
      <c r="E115" s="365" t="s">
        <v>124</v>
      </c>
      <c r="F115" s="365" t="s">
        <v>124</v>
      </c>
      <c r="G115" s="68" t="s">
        <v>38</v>
      </c>
      <c r="H115" s="376">
        <v>4417.62</v>
      </c>
      <c r="I115" s="315" t="s">
        <v>386</v>
      </c>
      <c r="J115" s="113" t="s">
        <v>111</v>
      </c>
      <c r="K115" s="123" t="s">
        <v>405</v>
      </c>
      <c r="L115" s="365" t="s">
        <v>38</v>
      </c>
      <c r="M115" s="365" t="s">
        <v>38</v>
      </c>
      <c r="N115" s="365" t="s">
        <v>38</v>
      </c>
      <c r="O115" s="365" t="s">
        <v>38</v>
      </c>
      <c r="P115" s="365" t="s">
        <v>38</v>
      </c>
      <c r="Q115" s="365" t="s">
        <v>38</v>
      </c>
      <c r="R115" s="365" t="s">
        <v>38</v>
      </c>
      <c r="S115" s="365" t="s">
        <v>38</v>
      </c>
      <c r="T115" s="365" t="s">
        <v>38</v>
      </c>
      <c r="U115" s="365" t="s">
        <v>38</v>
      </c>
      <c r="V115" s="365" t="s">
        <v>38</v>
      </c>
      <c r="W115" s="365" t="s">
        <v>38</v>
      </c>
      <c r="X115" s="365" t="s">
        <v>38</v>
      </c>
      <c r="Y115" s="365" t="s">
        <v>38</v>
      </c>
      <c r="Z115" s="365" t="s">
        <v>38</v>
      </c>
    </row>
    <row r="116" spans="1:26">
      <c r="A116" s="353">
        <v>111</v>
      </c>
      <c r="B116" s="364" t="s">
        <v>380</v>
      </c>
      <c r="C116" s="123" t="s">
        <v>380</v>
      </c>
      <c r="D116" s="365" t="s">
        <v>102</v>
      </c>
      <c r="E116" s="365" t="s">
        <v>124</v>
      </c>
      <c r="F116" s="365" t="s">
        <v>124</v>
      </c>
      <c r="G116" s="68" t="s">
        <v>38</v>
      </c>
      <c r="H116" s="376">
        <v>3800</v>
      </c>
      <c r="I116" s="315" t="s">
        <v>386</v>
      </c>
      <c r="J116" s="113" t="s">
        <v>111</v>
      </c>
      <c r="K116" s="123" t="s">
        <v>406</v>
      </c>
      <c r="L116" s="365" t="s">
        <v>38</v>
      </c>
      <c r="M116" s="365" t="s">
        <v>38</v>
      </c>
      <c r="N116" s="365" t="s">
        <v>38</v>
      </c>
      <c r="O116" s="365" t="s">
        <v>38</v>
      </c>
      <c r="P116" s="365" t="s">
        <v>38</v>
      </c>
      <c r="Q116" s="365" t="s">
        <v>38</v>
      </c>
      <c r="R116" s="365" t="s">
        <v>38</v>
      </c>
      <c r="S116" s="365" t="s">
        <v>38</v>
      </c>
      <c r="T116" s="365" t="s">
        <v>38</v>
      </c>
      <c r="U116" s="365" t="s">
        <v>38</v>
      </c>
      <c r="V116" s="365" t="s">
        <v>38</v>
      </c>
      <c r="W116" s="365" t="s">
        <v>38</v>
      </c>
      <c r="X116" s="365" t="s">
        <v>38</v>
      </c>
      <c r="Y116" s="365" t="s">
        <v>38</v>
      </c>
      <c r="Z116" s="365" t="s">
        <v>38</v>
      </c>
    </row>
    <row r="117" spans="1:26">
      <c r="A117" s="353">
        <v>112</v>
      </c>
      <c r="B117" s="364" t="s">
        <v>380</v>
      </c>
      <c r="C117" s="123" t="s">
        <v>380</v>
      </c>
      <c r="D117" s="365" t="s">
        <v>102</v>
      </c>
      <c r="E117" s="365" t="s">
        <v>124</v>
      </c>
      <c r="F117" s="365" t="s">
        <v>124</v>
      </c>
      <c r="G117" s="68" t="s">
        <v>38</v>
      </c>
      <c r="H117" s="376">
        <v>7200</v>
      </c>
      <c r="I117" s="315" t="s">
        <v>386</v>
      </c>
      <c r="J117" s="113" t="s">
        <v>111</v>
      </c>
      <c r="K117" s="123" t="s">
        <v>372</v>
      </c>
      <c r="L117" s="365" t="s">
        <v>38</v>
      </c>
      <c r="M117" s="365" t="s">
        <v>38</v>
      </c>
      <c r="N117" s="365" t="s">
        <v>38</v>
      </c>
      <c r="O117" s="365" t="s">
        <v>38</v>
      </c>
      <c r="P117" s="365" t="s">
        <v>38</v>
      </c>
      <c r="Q117" s="365" t="s">
        <v>38</v>
      </c>
      <c r="R117" s="365" t="s">
        <v>38</v>
      </c>
      <c r="S117" s="365" t="s">
        <v>38</v>
      </c>
      <c r="T117" s="365" t="s">
        <v>38</v>
      </c>
      <c r="U117" s="365" t="s">
        <v>38</v>
      </c>
      <c r="V117" s="365" t="s">
        <v>38</v>
      </c>
      <c r="W117" s="365" t="s">
        <v>38</v>
      </c>
      <c r="X117" s="365" t="s">
        <v>38</v>
      </c>
      <c r="Y117" s="365" t="s">
        <v>38</v>
      </c>
      <c r="Z117" s="365" t="s">
        <v>38</v>
      </c>
    </row>
    <row r="118" spans="1:26">
      <c r="A118" s="353">
        <v>113</v>
      </c>
      <c r="B118" s="364" t="s">
        <v>380</v>
      </c>
      <c r="C118" s="123" t="s">
        <v>380</v>
      </c>
      <c r="D118" s="365" t="s">
        <v>102</v>
      </c>
      <c r="E118" s="365" t="s">
        <v>124</v>
      </c>
      <c r="F118" s="365" t="s">
        <v>124</v>
      </c>
      <c r="G118" s="68" t="s">
        <v>38</v>
      </c>
      <c r="H118" s="376">
        <v>11759.97</v>
      </c>
      <c r="I118" s="315" t="s">
        <v>386</v>
      </c>
      <c r="J118" s="113" t="s">
        <v>111</v>
      </c>
      <c r="K118" s="123" t="s">
        <v>407</v>
      </c>
      <c r="L118" s="365" t="s">
        <v>38</v>
      </c>
      <c r="M118" s="365" t="s">
        <v>38</v>
      </c>
      <c r="N118" s="365" t="s">
        <v>38</v>
      </c>
      <c r="O118" s="365" t="s">
        <v>38</v>
      </c>
      <c r="P118" s="365" t="s">
        <v>38</v>
      </c>
      <c r="Q118" s="365" t="s">
        <v>38</v>
      </c>
      <c r="R118" s="365" t="s">
        <v>38</v>
      </c>
      <c r="S118" s="365" t="s">
        <v>38</v>
      </c>
      <c r="T118" s="365" t="s">
        <v>38</v>
      </c>
      <c r="U118" s="365" t="s">
        <v>38</v>
      </c>
      <c r="V118" s="365" t="s">
        <v>38</v>
      </c>
      <c r="W118" s="365" t="s">
        <v>38</v>
      </c>
      <c r="X118" s="365" t="s">
        <v>38</v>
      </c>
      <c r="Y118" s="365" t="s">
        <v>38</v>
      </c>
      <c r="Z118" s="365" t="s">
        <v>38</v>
      </c>
    </row>
    <row r="119" spans="1:26">
      <c r="A119" s="353">
        <v>114</v>
      </c>
      <c r="B119" s="364" t="s">
        <v>380</v>
      </c>
      <c r="C119" s="123" t="s">
        <v>380</v>
      </c>
      <c r="D119" s="365" t="s">
        <v>102</v>
      </c>
      <c r="E119" s="365" t="s">
        <v>124</v>
      </c>
      <c r="F119" s="365" t="s">
        <v>124</v>
      </c>
      <c r="G119" s="68" t="s">
        <v>38</v>
      </c>
      <c r="H119" s="376">
        <v>7540</v>
      </c>
      <c r="I119" s="315" t="s">
        <v>386</v>
      </c>
      <c r="J119" s="113" t="s">
        <v>111</v>
      </c>
      <c r="K119" s="123" t="s">
        <v>408</v>
      </c>
      <c r="L119" s="365" t="s">
        <v>38</v>
      </c>
      <c r="M119" s="365" t="s">
        <v>38</v>
      </c>
      <c r="N119" s="365" t="s">
        <v>38</v>
      </c>
      <c r="O119" s="365" t="s">
        <v>38</v>
      </c>
      <c r="P119" s="365" t="s">
        <v>38</v>
      </c>
      <c r="Q119" s="365" t="s">
        <v>38</v>
      </c>
      <c r="R119" s="365" t="s">
        <v>38</v>
      </c>
      <c r="S119" s="365" t="s">
        <v>38</v>
      </c>
      <c r="T119" s="365" t="s">
        <v>38</v>
      </c>
      <c r="U119" s="365" t="s">
        <v>38</v>
      </c>
      <c r="V119" s="365" t="s">
        <v>38</v>
      </c>
      <c r="W119" s="365" t="s">
        <v>38</v>
      </c>
      <c r="X119" s="365" t="s">
        <v>38</v>
      </c>
      <c r="Y119" s="365" t="s">
        <v>38</v>
      </c>
      <c r="Z119" s="365" t="s">
        <v>38</v>
      </c>
    </row>
    <row r="120" spans="1:26">
      <c r="A120" s="353">
        <v>115</v>
      </c>
      <c r="B120" s="364" t="s">
        <v>380</v>
      </c>
      <c r="C120" s="123" t="s">
        <v>380</v>
      </c>
      <c r="D120" s="365" t="s">
        <v>102</v>
      </c>
      <c r="E120" s="365" t="s">
        <v>124</v>
      </c>
      <c r="F120" s="365" t="s">
        <v>124</v>
      </c>
      <c r="G120" s="68" t="s">
        <v>38</v>
      </c>
      <c r="H120" s="376">
        <v>4260</v>
      </c>
      <c r="I120" s="315" t="s">
        <v>386</v>
      </c>
      <c r="J120" s="113" t="s">
        <v>111</v>
      </c>
      <c r="K120" s="123" t="s">
        <v>409</v>
      </c>
      <c r="L120" s="365" t="s">
        <v>38</v>
      </c>
      <c r="M120" s="365" t="s">
        <v>38</v>
      </c>
      <c r="N120" s="365" t="s">
        <v>38</v>
      </c>
      <c r="O120" s="365" t="s">
        <v>38</v>
      </c>
      <c r="P120" s="365" t="s">
        <v>38</v>
      </c>
      <c r="Q120" s="365" t="s">
        <v>38</v>
      </c>
      <c r="R120" s="365" t="s">
        <v>38</v>
      </c>
      <c r="S120" s="365" t="s">
        <v>38</v>
      </c>
      <c r="T120" s="365" t="s">
        <v>38</v>
      </c>
      <c r="U120" s="365" t="s">
        <v>38</v>
      </c>
      <c r="V120" s="365" t="s">
        <v>38</v>
      </c>
      <c r="W120" s="365" t="s">
        <v>38</v>
      </c>
      <c r="X120" s="365" t="s">
        <v>38</v>
      </c>
      <c r="Y120" s="365" t="s">
        <v>38</v>
      </c>
      <c r="Z120" s="365" t="s">
        <v>38</v>
      </c>
    </row>
    <row r="121" spans="1:26">
      <c r="A121" s="353">
        <v>116</v>
      </c>
      <c r="B121" s="364" t="s">
        <v>380</v>
      </c>
      <c r="C121" s="123" t="s">
        <v>380</v>
      </c>
      <c r="D121" s="365" t="s">
        <v>102</v>
      </c>
      <c r="E121" s="365" t="s">
        <v>124</v>
      </c>
      <c r="F121" s="365" t="s">
        <v>124</v>
      </c>
      <c r="G121" s="68" t="s">
        <v>38</v>
      </c>
      <c r="H121" s="376">
        <v>3972.9</v>
      </c>
      <c r="I121" s="315" t="s">
        <v>386</v>
      </c>
      <c r="J121" s="113" t="s">
        <v>111</v>
      </c>
      <c r="K121" s="123" t="s">
        <v>410</v>
      </c>
      <c r="L121" s="365" t="s">
        <v>38</v>
      </c>
      <c r="M121" s="365" t="s">
        <v>38</v>
      </c>
      <c r="N121" s="365" t="s">
        <v>38</v>
      </c>
      <c r="O121" s="365" t="s">
        <v>38</v>
      </c>
      <c r="P121" s="365" t="s">
        <v>38</v>
      </c>
      <c r="Q121" s="365" t="s">
        <v>38</v>
      </c>
      <c r="R121" s="365" t="s">
        <v>38</v>
      </c>
      <c r="S121" s="365" t="s">
        <v>38</v>
      </c>
      <c r="T121" s="365" t="s">
        <v>38</v>
      </c>
      <c r="U121" s="365" t="s">
        <v>38</v>
      </c>
      <c r="V121" s="365" t="s">
        <v>38</v>
      </c>
      <c r="W121" s="365" t="s">
        <v>38</v>
      </c>
      <c r="X121" s="365" t="s">
        <v>38</v>
      </c>
      <c r="Y121" s="365" t="s">
        <v>38</v>
      </c>
      <c r="Z121" s="365" t="s">
        <v>38</v>
      </c>
    </row>
    <row r="122" spans="1:26">
      <c r="A122" s="353">
        <v>117</v>
      </c>
      <c r="B122" s="364" t="s">
        <v>380</v>
      </c>
      <c r="C122" s="123" t="s">
        <v>380</v>
      </c>
      <c r="D122" s="365" t="s">
        <v>102</v>
      </c>
      <c r="E122" s="365" t="s">
        <v>124</v>
      </c>
      <c r="F122" s="365" t="s">
        <v>124</v>
      </c>
      <c r="G122" s="68" t="s">
        <v>38</v>
      </c>
      <c r="H122" s="376">
        <v>3972.9</v>
      </c>
      <c r="I122" s="315" t="s">
        <v>386</v>
      </c>
      <c r="J122" s="113" t="s">
        <v>111</v>
      </c>
      <c r="K122" s="123" t="s">
        <v>411</v>
      </c>
      <c r="L122" s="365" t="s">
        <v>38</v>
      </c>
      <c r="M122" s="365" t="s">
        <v>38</v>
      </c>
      <c r="N122" s="365" t="s">
        <v>38</v>
      </c>
      <c r="O122" s="365" t="s">
        <v>38</v>
      </c>
      <c r="P122" s="365" t="s">
        <v>38</v>
      </c>
      <c r="Q122" s="365" t="s">
        <v>38</v>
      </c>
      <c r="R122" s="365" t="s">
        <v>38</v>
      </c>
      <c r="S122" s="365" t="s">
        <v>38</v>
      </c>
      <c r="T122" s="365" t="s">
        <v>38</v>
      </c>
      <c r="U122" s="365" t="s">
        <v>38</v>
      </c>
      <c r="V122" s="365" t="s">
        <v>38</v>
      </c>
      <c r="W122" s="365" t="s">
        <v>38</v>
      </c>
      <c r="X122" s="365" t="s">
        <v>38</v>
      </c>
      <c r="Y122" s="365" t="s">
        <v>38</v>
      </c>
      <c r="Z122" s="365" t="s">
        <v>38</v>
      </c>
    </row>
    <row r="123" spans="1:26">
      <c r="A123" s="353">
        <v>118</v>
      </c>
      <c r="B123" s="364" t="s">
        <v>380</v>
      </c>
      <c r="C123" s="123" t="s">
        <v>380</v>
      </c>
      <c r="D123" s="365" t="s">
        <v>102</v>
      </c>
      <c r="E123" s="365" t="s">
        <v>124</v>
      </c>
      <c r="F123" s="365" t="s">
        <v>124</v>
      </c>
      <c r="G123" s="68" t="s">
        <v>38</v>
      </c>
      <c r="H123" s="376">
        <v>3972.9</v>
      </c>
      <c r="I123" s="315" t="s">
        <v>386</v>
      </c>
      <c r="J123" s="113" t="s">
        <v>111</v>
      </c>
      <c r="K123" s="123" t="s">
        <v>409</v>
      </c>
      <c r="L123" s="365" t="s">
        <v>38</v>
      </c>
      <c r="M123" s="365" t="s">
        <v>38</v>
      </c>
      <c r="N123" s="365" t="s">
        <v>38</v>
      </c>
      <c r="O123" s="365" t="s">
        <v>38</v>
      </c>
      <c r="P123" s="365" t="s">
        <v>38</v>
      </c>
      <c r="Q123" s="365" t="s">
        <v>38</v>
      </c>
      <c r="R123" s="365" t="s">
        <v>38</v>
      </c>
      <c r="S123" s="365" t="s">
        <v>38</v>
      </c>
      <c r="T123" s="365" t="s">
        <v>38</v>
      </c>
      <c r="U123" s="365" t="s">
        <v>38</v>
      </c>
      <c r="V123" s="365" t="s">
        <v>38</v>
      </c>
      <c r="W123" s="365" t="s">
        <v>38</v>
      </c>
      <c r="X123" s="365" t="s">
        <v>38</v>
      </c>
      <c r="Y123" s="365" t="s">
        <v>38</v>
      </c>
      <c r="Z123" s="365" t="s">
        <v>38</v>
      </c>
    </row>
    <row r="124" spans="1:26">
      <c r="A124" s="353">
        <v>119</v>
      </c>
      <c r="B124" s="364" t="s">
        <v>380</v>
      </c>
      <c r="C124" s="123" t="s">
        <v>380</v>
      </c>
      <c r="D124" s="365" t="s">
        <v>102</v>
      </c>
      <c r="E124" s="365" t="s">
        <v>124</v>
      </c>
      <c r="F124" s="365" t="s">
        <v>124</v>
      </c>
      <c r="G124" s="68" t="s">
        <v>38</v>
      </c>
      <c r="H124" s="376">
        <v>3810.37</v>
      </c>
      <c r="I124" s="315" t="s">
        <v>386</v>
      </c>
      <c r="J124" s="113" t="s">
        <v>111</v>
      </c>
      <c r="K124" s="123" t="s">
        <v>412</v>
      </c>
      <c r="L124" s="365" t="s">
        <v>38</v>
      </c>
      <c r="M124" s="365" t="s">
        <v>38</v>
      </c>
      <c r="N124" s="365" t="s">
        <v>38</v>
      </c>
      <c r="O124" s="365" t="s">
        <v>38</v>
      </c>
      <c r="P124" s="365" t="s">
        <v>38</v>
      </c>
      <c r="Q124" s="365" t="s">
        <v>38</v>
      </c>
      <c r="R124" s="365" t="s">
        <v>38</v>
      </c>
      <c r="S124" s="365" t="s">
        <v>38</v>
      </c>
      <c r="T124" s="365" t="s">
        <v>38</v>
      </c>
      <c r="U124" s="365" t="s">
        <v>38</v>
      </c>
      <c r="V124" s="365" t="s">
        <v>38</v>
      </c>
      <c r="W124" s="365" t="s">
        <v>38</v>
      </c>
      <c r="X124" s="365" t="s">
        <v>38</v>
      </c>
      <c r="Y124" s="365" t="s">
        <v>38</v>
      </c>
      <c r="Z124" s="365" t="s">
        <v>38</v>
      </c>
    </row>
    <row r="125" spans="1:26">
      <c r="A125" s="353">
        <v>120</v>
      </c>
      <c r="B125" s="364" t="s">
        <v>380</v>
      </c>
      <c r="C125" s="123" t="s">
        <v>380</v>
      </c>
      <c r="D125" s="365" t="s">
        <v>102</v>
      </c>
      <c r="E125" s="365" t="s">
        <v>124</v>
      </c>
      <c r="F125" s="365" t="s">
        <v>124</v>
      </c>
      <c r="G125" s="68" t="s">
        <v>38</v>
      </c>
      <c r="H125" s="376">
        <v>3800</v>
      </c>
      <c r="I125" s="315" t="s">
        <v>386</v>
      </c>
      <c r="J125" s="113" t="s">
        <v>111</v>
      </c>
      <c r="K125" s="123" t="s">
        <v>408</v>
      </c>
      <c r="L125" s="365" t="s">
        <v>38</v>
      </c>
      <c r="M125" s="365" t="s">
        <v>38</v>
      </c>
      <c r="N125" s="365" t="s">
        <v>38</v>
      </c>
      <c r="O125" s="365" t="s">
        <v>38</v>
      </c>
      <c r="P125" s="365" t="s">
        <v>38</v>
      </c>
      <c r="Q125" s="365" t="s">
        <v>38</v>
      </c>
      <c r="R125" s="365" t="s">
        <v>38</v>
      </c>
      <c r="S125" s="365" t="s">
        <v>38</v>
      </c>
      <c r="T125" s="365" t="s">
        <v>38</v>
      </c>
      <c r="U125" s="365" t="s">
        <v>38</v>
      </c>
      <c r="V125" s="365" t="s">
        <v>38</v>
      </c>
      <c r="W125" s="365" t="s">
        <v>38</v>
      </c>
      <c r="X125" s="365" t="s">
        <v>38</v>
      </c>
      <c r="Y125" s="365" t="s">
        <v>38</v>
      </c>
      <c r="Z125" s="365" t="s">
        <v>38</v>
      </c>
    </row>
    <row r="126" spans="1:26">
      <c r="A126" s="353">
        <v>121</v>
      </c>
      <c r="B126" s="364" t="s">
        <v>380</v>
      </c>
      <c r="C126" s="123" t="s">
        <v>380</v>
      </c>
      <c r="D126" s="365" t="s">
        <v>102</v>
      </c>
      <c r="E126" s="365" t="s">
        <v>124</v>
      </c>
      <c r="F126" s="365" t="s">
        <v>124</v>
      </c>
      <c r="G126" s="68" t="s">
        <v>38</v>
      </c>
      <c r="H126" s="376">
        <v>3800</v>
      </c>
      <c r="I126" s="315" t="s">
        <v>386</v>
      </c>
      <c r="J126" s="113" t="s">
        <v>111</v>
      </c>
      <c r="K126" s="123" t="s">
        <v>390</v>
      </c>
      <c r="L126" s="365" t="s">
        <v>38</v>
      </c>
      <c r="M126" s="365" t="s">
        <v>38</v>
      </c>
      <c r="N126" s="365" t="s">
        <v>38</v>
      </c>
      <c r="O126" s="365" t="s">
        <v>38</v>
      </c>
      <c r="P126" s="365" t="s">
        <v>38</v>
      </c>
      <c r="Q126" s="365" t="s">
        <v>38</v>
      </c>
      <c r="R126" s="365" t="s">
        <v>38</v>
      </c>
      <c r="S126" s="365" t="s">
        <v>38</v>
      </c>
      <c r="T126" s="365" t="s">
        <v>38</v>
      </c>
      <c r="U126" s="365" t="s">
        <v>38</v>
      </c>
      <c r="V126" s="365" t="s">
        <v>38</v>
      </c>
      <c r="W126" s="365" t="s">
        <v>38</v>
      </c>
      <c r="X126" s="365" t="s">
        <v>38</v>
      </c>
      <c r="Y126" s="365" t="s">
        <v>38</v>
      </c>
      <c r="Z126" s="365" t="s">
        <v>38</v>
      </c>
    </row>
    <row r="127" spans="1:26">
      <c r="A127" s="353">
        <v>122</v>
      </c>
      <c r="B127" s="364" t="s">
        <v>380</v>
      </c>
      <c r="C127" s="123" t="s">
        <v>380</v>
      </c>
      <c r="D127" s="365" t="s">
        <v>102</v>
      </c>
      <c r="E127" s="365" t="s">
        <v>124</v>
      </c>
      <c r="F127" s="365" t="s">
        <v>124</v>
      </c>
      <c r="G127" s="68" t="s">
        <v>38</v>
      </c>
      <c r="H127" s="376">
        <v>3800</v>
      </c>
      <c r="I127" s="315" t="s">
        <v>386</v>
      </c>
      <c r="J127" s="113" t="s">
        <v>111</v>
      </c>
      <c r="K127" s="123" t="s">
        <v>383</v>
      </c>
      <c r="L127" s="365" t="s">
        <v>38</v>
      </c>
      <c r="M127" s="365" t="s">
        <v>38</v>
      </c>
      <c r="N127" s="365" t="s">
        <v>38</v>
      </c>
      <c r="O127" s="365" t="s">
        <v>38</v>
      </c>
      <c r="P127" s="365" t="s">
        <v>38</v>
      </c>
      <c r="Q127" s="365" t="s">
        <v>38</v>
      </c>
      <c r="R127" s="365" t="s">
        <v>38</v>
      </c>
      <c r="S127" s="365" t="s">
        <v>38</v>
      </c>
      <c r="T127" s="365" t="s">
        <v>38</v>
      </c>
      <c r="U127" s="365" t="s">
        <v>38</v>
      </c>
      <c r="V127" s="365" t="s">
        <v>38</v>
      </c>
      <c r="W127" s="365" t="s">
        <v>38</v>
      </c>
      <c r="X127" s="365" t="s">
        <v>38</v>
      </c>
      <c r="Y127" s="365" t="s">
        <v>38</v>
      </c>
      <c r="Z127" s="365" t="s">
        <v>38</v>
      </c>
    </row>
    <row r="128" spans="1:26">
      <c r="A128" s="353">
        <v>123</v>
      </c>
      <c r="B128" s="364" t="s">
        <v>380</v>
      </c>
      <c r="C128" s="123" t="s">
        <v>380</v>
      </c>
      <c r="D128" s="365" t="s">
        <v>102</v>
      </c>
      <c r="E128" s="365" t="s">
        <v>124</v>
      </c>
      <c r="F128" s="365" t="s">
        <v>124</v>
      </c>
      <c r="G128" s="68" t="s">
        <v>38</v>
      </c>
      <c r="H128" s="376">
        <v>6930</v>
      </c>
      <c r="I128" s="315" t="s">
        <v>386</v>
      </c>
      <c r="J128" s="113" t="s">
        <v>111</v>
      </c>
      <c r="K128" s="123" t="s">
        <v>413</v>
      </c>
      <c r="L128" s="365" t="s">
        <v>38</v>
      </c>
      <c r="M128" s="365" t="s">
        <v>38</v>
      </c>
      <c r="N128" s="365" t="s">
        <v>38</v>
      </c>
      <c r="O128" s="365" t="s">
        <v>38</v>
      </c>
      <c r="P128" s="365" t="s">
        <v>38</v>
      </c>
      <c r="Q128" s="365" t="s">
        <v>38</v>
      </c>
      <c r="R128" s="365" t="s">
        <v>38</v>
      </c>
      <c r="S128" s="365" t="s">
        <v>38</v>
      </c>
      <c r="T128" s="365" t="s">
        <v>38</v>
      </c>
      <c r="U128" s="365" t="s">
        <v>38</v>
      </c>
      <c r="V128" s="365" t="s">
        <v>38</v>
      </c>
      <c r="W128" s="365" t="s">
        <v>38</v>
      </c>
      <c r="X128" s="365" t="s">
        <v>38</v>
      </c>
      <c r="Y128" s="365" t="s">
        <v>38</v>
      </c>
      <c r="Z128" s="365" t="s">
        <v>38</v>
      </c>
    </row>
    <row r="129" spans="1:26">
      <c r="A129" s="353">
        <v>124</v>
      </c>
      <c r="B129" s="364" t="s">
        <v>380</v>
      </c>
      <c r="C129" s="123" t="s">
        <v>380</v>
      </c>
      <c r="D129" s="365" t="s">
        <v>102</v>
      </c>
      <c r="E129" s="365" t="s">
        <v>124</v>
      </c>
      <c r="F129" s="365" t="s">
        <v>124</v>
      </c>
      <c r="G129" s="68" t="s">
        <v>38</v>
      </c>
      <c r="H129" s="376">
        <v>4470</v>
      </c>
      <c r="I129" s="315" t="s">
        <v>386</v>
      </c>
      <c r="J129" s="113" t="s">
        <v>111</v>
      </c>
      <c r="K129" s="123" t="s">
        <v>414</v>
      </c>
      <c r="L129" s="365" t="s">
        <v>38</v>
      </c>
      <c r="M129" s="365" t="s">
        <v>38</v>
      </c>
      <c r="N129" s="365" t="s">
        <v>38</v>
      </c>
      <c r="O129" s="365" t="s">
        <v>38</v>
      </c>
      <c r="P129" s="365" t="s">
        <v>38</v>
      </c>
      <c r="Q129" s="365" t="s">
        <v>38</v>
      </c>
      <c r="R129" s="365" t="s">
        <v>38</v>
      </c>
      <c r="S129" s="365" t="s">
        <v>38</v>
      </c>
      <c r="T129" s="365" t="s">
        <v>38</v>
      </c>
      <c r="U129" s="365" t="s">
        <v>38</v>
      </c>
      <c r="V129" s="365" t="s">
        <v>38</v>
      </c>
      <c r="W129" s="365" t="s">
        <v>38</v>
      </c>
      <c r="X129" s="365" t="s">
        <v>38</v>
      </c>
      <c r="Y129" s="365" t="s">
        <v>38</v>
      </c>
      <c r="Z129" s="365" t="s">
        <v>38</v>
      </c>
    </row>
    <row r="130" spans="1:26">
      <c r="A130" s="353">
        <v>125</v>
      </c>
      <c r="B130" s="364" t="s">
        <v>380</v>
      </c>
      <c r="C130" s="123" t="s">
        <v>380</v>
      </c>
      <c r="D130" s="365" t="s">
        <v>102</v>
      </c>
      <c r="E130" s="365" t="s">
        <v>124</v>
      </c>
      <c r="F130" s="365" t="s">
        <v>124</v>
      </c>
      <c r="G130" s="68" t="s">
        <v>38</v>
      </c>
      <c r="H130" s="376">
        <v>3985</v>
      </c>
      <c r="I130" s="315" t="s">
        <v>386</v>
      </c>
      <c r="J130" s="113" t="s">
        <v>111</v>
      </c>
      <c r="K130" s="123" t="s">
        <v>383</v>
      </c>
      <c r="L130" s="365" t="s">
        <v>38</v>
      </c>
      <c r="M130" s="365" t="s">
        <v>38</v>
      </c>
      <c r="N130" s="365" t="s">
        <v>38</v>
      </c>
      <c r="O130" s="365" t="s">
        <v>38</v>
      </c>
      <c r="P130" s="365" t="s">
        <v>38</v>
      </c>
      <c r="Q130" s="365" t="s">
        <v>38</v>
      </c>
      <c r="R130" s="365" t="s">
        <v>38</v>
      </c>
      <c r="S130" s="365" t="s">
        <v>38</v>
      </c>
      <c r="T130" s="365" t="s">
        <v>38</v>
      </c>
      <c r="U130" s="365" t="s">
        <v>38</v>
      </c>
      <c r="V130" s="365" t="s">
        <v>38</v>
      </c>
      <c r="W130" s="365" t="s">
        <v>38</v>
      </c>
      <c r="X130" s="365" t="s">
        <v>38</v>
      </c>
      <c r="Y130" s="365" t="s">
        <v>38</v>
      </c>
      <c r="Z130" s="365" t="s">
        <v>38</v>
      </c>
    </row>
    <row r="131" spans="1:26">
      <c r="A131" s="353">
        <v>126</v>
      </c>
      <c r="B131" s="364" t="s">
        <v>380</v>
      </c>
      <c r="C131" s="123" t="s">
        <v>380</v>
      </c>
      <c r="D131" s="365" t="s">
        <v>102</v>
      </c>
      <c r="E131" s="365" t="s">
        <v>124</v>
      </c>
      <c r="F131" s="365" t="s">
        <v>124</v>
      </c>
      <c r="G131" s="68" t="s">
        <v>38</v>
      </c>
      <c r="H131" s="376">
        <v>3985</v>
      </c>
      <c r="I131" s="315" t="s">
        <v>386</v>
      </c>
      <c r="J131" s="113" t="s">
        <v>111</v>
      </c>
      <c r="K131" s="123" t="s">
        <v>382</v>
      </c>
      <c r="L131" s="365" t="s">
        <v>38</v>
      </c>
      <c r="M131" s="365" t="s">
        <v>38</v>
      </c>
      <c r="N131" s="365" t="s">
        <v>38</v>
      </c>
      <c r="O131" s="365" t="s">
        <v>38</v>
      </c>
      <c r="P131" s="365" t="s">
        <v>38</v>
      </c>
      <c r="Q131" s="365" t="s">
        <v>38</v>
      </c>
      <c r="R131" s="365" t="s">
        <v>38</v>
      </c>
      <c r="S131" s="365" t="s">
        <v>38</v>
      </c>
      <c r="T131" s="365" t="s">
        <v>38</v>
      </c>
      <c r="U131" s="365" t="s">
        <v>38</v>
      </c>
      <c r="V131" s="365" t="s">
        <v>38</v>
      </c>
      <c r="W131" s="365" t="s">
        <v>38</v>
      </c>
      <c r="X131" s="365" t="s">
        <v>38</v>
      </c>
      <c r="Y131" s="365" t="s">
        <v>38</v>
      </c>
      <c r="Z131" s="365" t="s">
        <v>38</v>
      </c>
    </row>
    <row r="132" spans="1:26">
      <c r="A132" s="353">
        <v>127</v>
      </c>
      <c r="B132" s="364" t="s">
        <v>380</v>
      </c>
      <c r="C132" s="123" t="s">
        <v>380</v>
      </c>
      <c r="D132" s="365" t="s">
        <v>102</v>
      </c>
      <c r="E132" s="365" t="s">
        <v>124</v>
      </c>
      <c r="F132" s="365" t="s">
        <v>124</v>
      </c>
      <c r="G132" s="68" t="s">
        <v>38</v>
      </c>
      <c r="H132" s="376">
        <v>3985</v>
      </c>
      <c r="I132" s="315" t="s">
        <v>386</v>
      </c>
      <c r="J132" s="113" t="s">
        <v>111</v>
      </c>
      <c r="K132" s="123" t="s">
        <v>357</v>
      </c>
      <c r="L132" s="365" t="s">
        <v>38</v>
      </c>
      <c r="M132" s="365" t="s">
        <v>38</v>
      </c>
      <c r="N132" s="365" t="s">
        <v>38</v>
      </c>
      <c r="O132" s="365" t="s">
        <v>38</v>
      </c>
      <c r="P132" s="365" t="s">
        <v>38</v>
      </c>
      <c r="Q132" s="365" t="s">
        <v>38</v>
      </c>
      <c r="R132" s="365" t="s">
        <v>38</v>
      </c>
      <c r="S132" s="365" t="s">
        <v>38</v>
      </c>
      <c r="T132" s="365" t="s">
        <v>38</v>
      </c>
      <c r="U132" s="365" t="s">
        <v>38</v>
      </c>
      <c r="V132" s="365" t="s">
        <v>38</v>
      </c>
      <c r="W132" s="365" t="s">
        <v>38</v>
      </c>
      <c r="X132" s="365" t="s">
        <v>38</v>
      </c>
      <c r="Y132" s="365" t="s">
        <v>38</v>
      </c>
      <c r="Z132" s="365" t="s">
        <v>38</v>
      </c>
    </row>
    <row r="133" spans="1:26">
      <c r="A133" s="353">
        <v>128</v>
      </c>
      <c r="B133" s="364" t="s">
        <v>380</v>
      </c>
      <c r="C133" s="123" t="s">
        <v>380</v>
      </c>
      <c r="D133" s="365" t="s">
        <v>102</v>
      </c>
      <c r="E133" s="365" t="s">
        <v>124</v>
      </c>
      <c r="F133" s="365" t="s">
        <v>124</v>
      </c>
      <c r="G133" s="68" t="s">
        <v>38</v>
      </c>
      <c r="H133" s="376">
        <v>3985</v>
      </c>
      <c r="I133" s="315" t="s">
        <v>386</v>
      </c>
      <c r="J133" s="113" t="s">
        <v>111</v>
      </c>
      <c r="K133" s="123" t="s">
        <v>382</v>
      </c>
      <c r="L133" s="365" t="s">
        <v>38</v>
      </c>
      <c r="M133" s="365" t="s">
        <v>38</v>
      </c>
      <c r="N133" s="365" t="s">
        <v>38</v>
      </c>
      <c r="O133" s="365" t="s">
        <v>38</v>
      </c>
      <c r="P133" s="365" t="s">
        <v>38</v>
      </c>
      <c r="Q133" s="365" t="s">
        <v>38</v>
      </c>
      <c r="R133" s="365" t="s">
        <v>38</v>
      </c>
      <c r="S133" s="365" t="s">
        <v>38</v>
      </c>
      <c r="T133" s="365" t="s">
        <v>38</v>
      </c>
      <c r="U133" s="365" t="s">
        <v>38</v>
      </c>
      <c r="V133" s="365" t="s">
        <v>38</v>
      </c>
      <c r="W133" s="365" t="s">
        <v>38</v>
      </c>
      <c r="X133" s="365" t="s">
        <v>38</v>
      </c>
      <c r="Y133" s="365" t="s">
        <v>38</v>
      </c>
      <c r="Z133" s="365" t="s">
        <v>38</v>
      </c>
    </row>
    <row r="134" spans="1:26">
      <c r="A134" s="353">
        <v>129</v>
      </c>
      <c r="B134" s="364" t="s">
        <v>380</v>
      </c>
      <c r="C134" s="123" t="s">
        <v>380</v>
      </c>
      <c r="D134" s="365" t="s">
        <v>102</v>
      </c>
      <c r="E134" s="365" t="s">
        <v>124</v>
      </c>
      <c r="F134" s="365" t="s">
        <v>124</v>
      </c>
      <c r="G134" s="68" t="s">
        <v>38</v>
      </c>
      <c r="H134" s="376">
        <v>3985</v>
      </c>
      <c r="I134" s="315" t="s">
        <v>386</v>
      </c>
      <c r="J134" s="113" t="s">
        <v>111</v>
      </c>
      <c r="K134" s="123" t="s">
        <v>415</v>
      </c>
      <c r="L134" s="365" t="s">
        <v>38</v>
      </c>
      <c r="M134" s="365" t="s">
        <v>38</v>
      </c>
      <c r="N134" s="365" t="s">
        <v>38</v>
      </c>
      <c r="O134" s="365" t="s">
        <v>38</v>
      </c>
      <c r="P134" s="365" t="s">
        <v>38</v>
      </c>
      <c r="Q134" s="365" t="s">
        <v>38</v>
      </c>
      <c r="R134" s="365" t="s">
        <v>38</v>
      </c>
      <c r="S134" s="365" t="s">
        <v>38</v>
      </c>
      <c r="T134" s="365" t="s">
        <v>38</v>
      </c>
      <c r="U134" s="365" t="s">
        <v>38</v>
      </c>
      <c r="V134" s="365" t="s">
        <v>38</v>
      </c>
      <c r="W134" s="365" t="s">
        <v>38</v>
      </c>
      <c r="X134" s="365" t="s">
        <v>38</v>
      </c>
      <c r="Y134" s="365" t="s">
        <v>38</v>
      </c>
      <c r="Z134" s="365" t="s">
        <v>38</v>
      </c>
    </row>
    <row r="135" spans="1:26">
      <c r="A135" s="353">
        <v>130</v>
      </c>
      <c r="B135" s="364" t="s">
        <v>380</v>
      </c>
      <c r="C135" s="123" t="s">
        <v>380</v>
      </c>
      <c r="D135" s="365" t="s">
        <v>102</v>
      </c>
      <c r="E135" s="365" t="s">
        <v>124</v>
      </c>
      <c r="F135" s="365" t="s">
        <v>124</v>
      </c>
      <c r="G135" s="68" t="s">
        <v>38</v>
      </c>
      <c r="H135" s="376">
        <v>3700</v>
      </c>
      <c r="I135" s="315" t="s">
        <v>386</v>
      </c>
      <c r="J135" s="113" t="s">
        <v>111</v>
      </c>
      <c r="K135" s="123" t="s">
        <v>416</v>
      </c>
      <c r="L135" s="365" t="s">
        <v>38</v>
      </c>
      <c r="M135" s="365" t="s">
        <v>38</v>
      </c>
      <c r="N135" s="365" t="s">
        <v>38</v>
      </c>
      <c r="O135" s="365" t="s">
        <v>38</v>
      </c>
      <c r="P135" s="365" t="s">
        <v>38</v>
      </c>
      <c r="Q135" s="365" t="s">
        <v>38</v>
      </c>
      <c r="R135" s="365" t="s">
        <v>38</v>
      </c>
      <c r="S135" s="365" t="s">
        <v>38</v>
      </c>
      <c r="T135" s="365" t="s">
        <v>38</v>
      </c>
      <c r="U135" s="365" t="s">
        <v>38</v>
      </c>
      <c r="V135" s="365" t="s">
        <v>38</v>
      </c>
      <c r="W135" s="365" t="s">
        <v>38</v>
      </c>
      <c r="X135" s="365" t="s">
        <v>38</v>
      </c>
      <c r="Y135" s="365" t="s">
        <v>38</v>
      </c>
      <c r="Z135" s="365" t="s">
        <v>38</v>
      </c>
    </row>
    <row r="136" spans="1:26">
      <c r="A136" s="353">
        <v>131</v>
      </c>
      <c r="B136" s="364" t="s">
        <v>380</v>
      </c>
      <c r="C136" s="123" t="s">
        <v>380</v>
      </c>
      <c r="D136" s="365" t="s">
        <v>102</v>
      </c>
      <c r="E136" s="365" t="s">
        <v>124</v>
      </c>
      <c r="F136" s="365" t="s">
        <v>124</v>
      </c>
      <c r="G136" s="68" t="s">
        <v>38</v>
      </c>
      <c r="H136" s="376">
        <v>2900</v>
      </c>
      <c r="I136" s="315" t="s">
        <v>386</v>
      </c>
      <c r="J136" s="113" t="s">
        <v>111</v>
      </c>
      <c r="K136" s="123" t="s">
        <v>417</v>
      </c>
      <c r="L136" s="365" t="s">
        <v>38</v>
      </c>
      <c r="M136" s="365" t="s">
        <v>38</v>
      </c>
      <c r="N136" s="365" t="s">
        <v>38</v>
      </c>
      <c r="O136" s="365" t="s">
        <v>38</v>
      </c>
      <c r="P136" s="365" t="s">
        <v>38</v>
      </c>
      <c r="Q136" s="365" t="s">
        <v>38</v>
      </c>
      <c r="R136" s="365" t="s">
        <v>38</v>
      </c>
      <c r="S136" s="365" t="s">
        <v>38</v>
      </c>
      <c r="T136" s="365" t="s">
        <v>38</v>
      </c>
      <c r="U136" s="365" t="s">
        <v>38</v>
      </c>
      <c r="V136" s="365" t="s">
        <v>38</v>
      </c>
      <c r="W136" s="365" t="s">
        <v>38</v>
      </c>
      <c r="X136" s="365" t="s">
        <v>38</v>
      </c>
      <c r="Y136" s="365" t="s">
        <v>38</v>
      </c>
      <c r="Z136" s="365" t="s">
        <v>38</v>
      </c>
    </row>
    <row r="137" spans="1:26">
      <c r="A137" s="353">
        <v>132</v>
      </c>
      <c r="B137" s="364" t="s">
        <v>380</v>
      </c>
      <c r="C137" s="123" t="s">
        <v>380</v>
      </c>
      <c r="D137" s="365" t="s">
        <v>102</v>
      </c>
      <c r="E137" s="365" t="s">
        <v>124</v>
      </c>
      <c r="F137" s="365" t="s">
        <v>124</v>
      </c>
      <c r="G137" s="68" t="s">
        <v>38</v>
      </c>
      <c r="H137" s="376">
        <v>3700</v>
      </c>
      <c r="I137" s="315" t="s">
        <v>386</v>
      </c>
      <c r="J137" s="113" t="s">
        <v>111</v>
      </c>
      <c r="K137" s="123" t="s">
        <v>417</v>
      </c>
      <c r="L137" s="365" t="s">
        <v>38</v>
      </c>
      <c r="M137" s="365" t="s">
        <v>38</v>
      </c>
      <c r="N137" s="365" t="s">
        <v>38</v>
      </c>
      <c r="O137" s="365" t="s">
        <v>38</v>
      </c>
      <c r="P137" s="365" t="s">
        <v>38</v>
      </c>
      <c r="Q137" s="365" t="s">
        <v>38</v>
      </c>
      <c r="R137" s="365" t="s">
        <v>38</v>
      </c>
      <c r="S137" s="365" t="s">
        <v>38</v>
      </c>
      <c r="T137" s="365" t="s">
        <v>38</v>
      </c>
      <c r="U137" s="365" t="s">
        <v>38</v>
      </c>
      <c r="V137" s="365" t="s">
        <v>38</v>
      </c>
      <c r="W137" s="365" t="s">
        <v>38</v>
      </c>
      <c r="X137" s="365" t="s">
        <v>38</v>
      </c>
      <c r="Y137" s="365" t="s">
        <v>38</v>
      </c>
      <c r="Z137" s="365" t="s">
        <v>38</v>
      </c>
    </row>
    <row r="138" spans="1:26">
      <c r="A138" s="353">
        <v>133</v>
      </c>
      <c r="B138" s="364" t="s">
        <v>380</v>
      </c>
      <c r="C138" s="123" t="s">
        <v>380</v>
      </c>
      <c r="D138" s="365" t="s">
        <v>102</v>
      </c>
      <c r="E138" s="365" t="s">
        <v>124</v>
      </c>
      <c r="F138" s="365" t="s">
        <v>124</v>
      </c>
      <c r="G138" s="68" t="s">
        <v>38</v>
      </c>
      <c r="H138" s="376">
        <v>3294</v>
      </c>
      <c r="I138" s="315" t="s">
        <v>386</v>
      </c>
      <c r="J138" s="113" t="s">
        <v>111</v>
      </c>
      <c r="K138" s="123" t="s">
        <v>376</v>
      </c>
      <c r="L138" s="365" t="s">
        <v>38</v>
      </c>
      <c r="M138" s="365" t="s">
        <v>38</v>
      </c>
      <c r="N138" s="365" t="s">
        <v>38</v>
      </c>
      <c r="O138" s="365" t="s">
        <v>38</v>
      </c>
      <c r="P138" s="365" t="s">
        <v>38</v>
      </c>
      <c r="Q138" s="365" t="s">
        <v>38</v>
      </c>
      <c r="R138" s="365" t="s">
        <v>38</v>
      </c>
      <c r="S138" s="365" t="s">
        <v>38</v>
      </c>
      <c r="T138" s="365" t="s">
        <v>38</v>
      </c>
      <c r="U138" s="365" t="s">
        <v>38</v>
      </c>
      <c r="V138" s="365" t="s">
        <v>38</v>
      </c>
      <c r="W138" s="365" t="s">
        <v>38</v>
      </c>
      <c r="X138" s="365" t="s">
        <v>38</v>
      </c>
      <c r="Y138" s="365" t="s">
        <v>38</v>
      </c>
      <c r="Z138" s="365" t="s">
        <v>38</v>
      </c>
    </row>
    <row r="139" spans="1:26">
      <c r="A139" s="353">
        <v>134</v>
      </c>
      <c r="B139" s="364" t="s">
        <v>380</v>
      </c>
      <c r="C139" s="123" t="s">
        <v>380</v>
      </c>
      <c r="D139" s="365" t="s">
        <v>102</v>
      </c>
      <c r="E139" s="365" t="s">
        <v>124</v>
      </c>
      <c r="F139" s="365" t="s">
        <v>124</v>
      </c>
      <c r="G139" s="68" t="s">
        <v>38</v>
      </c>
      <c r="H139" s="376">
        <v>3294</v>
      </c>
      <c r="I139" s="315" t="s">
        <v>386</v>
      </c>
      <c r="J139" s="113" t="s">
        <v>111</v>
      </c>
      <c r="K139" s="123" t="s">
        <v>418</v>
      </c>
      <c r="L139" s="365" t="s">
        <v>38</v>
      </c>
      <c r="M139" s="365" t="s">
        <v>38</v>
      </c>
      <c r="N139" s="365" t="s">
        <v>38</v>
      </c>
      <c r="O139" s="365" t="s">
        <v>38</v>
      </c>
      <c r="P139" s="365" t="s">
        <v>38</v>
      </c>
      <c r="Q139" s="365" t="s">
        <v>38</v>
      </c>
      <c r="R139" s="365" t="s">
        <v>38</v>
      </c>
      <c r="S139" s="365" t="s">
        <v>38</v>
      </c>
      <c r="T139" s="365" t="s">
        <v>38</v>
      </c>
      <c r="U139" s="365" t="s">
        <v>38</v>
      </c>
      <c r="V139" s="365" t="s">
        <v>38</v>
      </c>
      <c r="W139" s="365" t="s">
        <v>38</v>
      </c>
      <c r="X139" s="365" t="s">
        <v>38</v>
      </c>
      <c r="Y139" s="365" t="s">
        <v>38</v>
      </c>
      <c r="Z139" s="365" t="s">
        <v>38</v>
      </c>
    </row>
    <row r="140" spans="1:26">
      <c r="A140" s="353">
        <v>135</v>
      </c>
      <c r="B140" s="364" t="s">
        <v>380</v>
      </c>
      <c r="C140" s="123" t="s">
        <v>380</v>
      </c>
      <c r="D140" s="365" t="s">
        <v>102</v>
      </c>
      <c r="E140" s="365" t="s">
        <v>124</v>
      </c>
      <c r="F140" s="365" t="s">
        <v>124</v>
      </c>
      <c r="G140" s="68" t="s">
        <v>38</v>
      </c>
      <c r="H140" s="376">
        <v>3294</v>
      </c>
      <c r="I140" s="315" t="s">
        <v>386</v>
      </c>
      <c r="J140" s="113" t="s">
        <v>111</v>
      </c>
      <c r="K140" s="123" t="s">
        <v>419</v>
      </c>
      <c r="L140" s="365" t="s">
        <v>38</v>
      </c>
      <c r="M140" s="365" t="s">
        <v>38</v>
      </c>
      <c r="N140" s="365" t="s">
        <v>38</v>
      </c>
      <c r="O140" s="365" t="s">
        <v>38</v>
      </c>
      <c r="P140" s="365" t="s">
        <v>38</v>
      </c>
      <c r="Q140" s="365" t="s">
        <v>38</v>
      </c>
      <c r="R140" s="365" t="s">
        <v>38</v>
      </c>
      <c r="S140" s="365" t="s">
        <v>38</v>
      </c>
      <c r="T140" s="365" t="s">
        <v>38</v>
      </c>
      <c r="U140" s="365" t="s">
        <v>38</v>
      </c>
      <c r="V140" s="365" t="s">
        <v>38</v>
      </c>
      <c r="W140" s="365" t="s">
        <v>38</v>
      </c>
      <c r="X140" s="365" t="s">
        <v>38</v>
      </c>
      <c r="Y140" s="365" t="s">
        <v>38</v>
      </c>
      <c r="Z140" s="365" t="s">
        <v>38</v>
      </c>
    </row>
    <row r="141" spans="1:26">
      <c r="A141" s="353">
        <v>136</v>
      </c>
      <c r="B141" s="364" t="s">
        <v>380</v>
      </c>
      <c r="C141" s="123" t="s">
        <v>380</v>
      </c>
      <c r="D141" s="365" t="s">
        <v>102</v>
      </c>
      <c r="E141" s="365" t="s">
        <v>124</v>
      </c>
      <c r="F141" s="365" t="s">
        <v>124</v>
      </c>
      <c r="G141" s="68" t="s">
        <v>38</v>
      </c>
      <c r="H141" s="376">
        <v>3294</v>
      </c>
      <c r="I141" s="315" t="s">
        <v>386</v>
      </c>
      <c r="J141" s="113" t="s">
        <v>111</v>
      </c>
      <c r="K141" s="123" t="s">
        <v>155</v>
      </c>
      <c r="L141" s="365" t="s">
        <v>38</v>
      </c>
      <c r="M141" s="365" t="s">
        <v>38</v>
      </c>
      <c r="N141" s="365" t="s">
        <v>38</v>
      </c>
      <c r="O141" s="365" t="s">
        <v>38</v>
      </c>
      <c r="P141" s="365" t="s">
        <v>38</v>
      </c>
      <c r="Q141" s="365" t="s">
        <v>38</v>
      </c>
      <c r="R141" s="365" t="s">
        <v>38</v>
      </c>
      <c r="S141" s="365" t="s">
        <v>38</v>
      </c>
      <c r="T141" s="365" t="s">
        <v>38</v>
      </c>
      <c r="U141" s="365" t="s">
        <v>38</v>
      </c>
      <c r="V141" s="365" t="s">
        <v>38</v>
      </c>
      <c r="W141" s="365" t="s">
        <v>38</v>
      </c>
      <c r="X141" s="365" t="s">
        <v>38</v>
      </c>
      <c r="Y141" s="365" t="s">
        <v>38</v>
      </c>
      <c r="Z141" s="365" t="s">
        <v>38</v>
      </c>
    </row>
    <row r="142" spans="1:26">
      <c r="A142" s="353">
        <v>137</v>
      </c>
      <c r="B142" s="364" t="s">
        <v>380</v>
      </c>
      <c r="C142" s="123" t="s">
        <v>380</v>
      </c>
      <c r="D142" s="365" t="s">
        <v>102</v>
      </c>
      <c r="E142" s="365" t="s">
        <v>124</v>
      </c>
      <c r="F142" s="365" t="s">
        <v>124</v>
      </c>
      <c r="G142" s="68" t="s">
        <v>38</v>
      </c>
      <c r="H142" s="376">
        <v>3200</v>
      </c>
      <c r="I142" s="315" t="s">
        <v>386</v>
      </c>
      <c r="J142" s="113" t="s">
        <v>111</v>
      </c>
      <c r="K142" s="123" t="s">
        <v>390</v>
      </c>
      <c r="L142" s="365" t="s">
        <v>38</v>
      </c>
      <c r="M142" s="365" t="s">
        <v>38</v>
      </c>
      <c r="N142" s="365" t="s">
        <v>38</v>
      </c>
      <c r="O142" s="365" t="s">
        <v>38</v>
      </c>
      <c r="P142" s="365" t="s">
        <v>38</v>
      </c>
      <c r="Q142" s="365" t="s">
        <v>38</v>
      </c>
      <c r="R142" s="365" t="s">
        <v>38</v>
      </c>
      <c r="S142" s="365" t="s">
        <v>38</v>
      </c>
      <c r="T142" s="365" t="s">
        <v>38</v>
      </c>
      <c r="U142" s="365" t="s">
        <v>38</v>
      </c>
      <c r="V142" s="365" t="s">
        <v>38</v>
      </c>
      <c r="W142" s="365" t="s">
        <v>38</v>
      </c>
      <c r="X142" s="365" t="s">
        <v>38</v>
      </c>
      <c r="Y142" s="365" t="s">
        <v>38</v>
      </c>
      <c r="Z142" s="365" t="s">
        <v>38</v>
      </c>
    </row>
    <row r="143" spans="1:26">
      <c r="A143" s="353">
        <v>138</v>
      </c>
      <c r="B143" s="364" t="s">
        <v>380</v>
      </c>
      <c r="C143" s="123" t="s">
        <v>380</v>
      </c>
      <c r="D143" s="365" t="s">
        <v>102</v>
      </c>
      <c r="E143" s="365" t="s">
        <v>124</v>
      </c>
      <c r="F143" s="365" t="s">
        <v>124</v>
      </c>
      <c r="G143" s="68" t="s">
        <v>38</v>
      </c>
      <c r="H143" s="376">
        <v>2000</v>
      </c>
      <c r="I143" s="315" t="s">
        <v>386</v>
      </c>
      <c r="J143" s="113" t="s">
        <v>111</v>
      </c>
      <c r="K143" s="123" t="s">
        <v>376</v>
      </c>
      <c r="L143" s="365" t="s">
        <v>38</v>
      </c>
      <c r="M143" s="365" t="s">
        <v>38</v>
      </c>
      <c r="N143" s="365" t="s">
        <v>38</v>
      </c>
      <c r="O143" s="365" t="s">
        <v>38</v>
      </c>
      <c r="P143" s="365" t="s">
        <v>38</v>
      </c>
      <c r="Q143" s="365" t="s">
        <v>38</v>
      </c>
      <c r="R143" s="365" t="s">
        <v>38</v>
      </c>
      <c r="S143" s="365" t="s">
        <v>38</v>
      </c>
      <c r="T143" s="365" t="s">
        <v>38</v>
      </c>
      <c r="U143" s="365" t="s">
        <v>38</v>
      </c>
      <c r="V143" s="365" t="s">
        <v>38</v>
      </c>
      <c r="W143" s="365" t="s">
        <v>38</v>
      </c>
      <c r="X143" s="365" t="s">
        <v>38</v>
      </c>
      <c r="Y143" s="365" t="s">
        <v>38</v>
      </c>
      <c r="Z143" s="365" t="s">
        <v>38</v>
      </c>
    </row>
    <row r="144" spans="1:26">
      <c r="A144" s="353">
        <v>139</v>
      </c>
      <c r="B144" s="364" t="s">
        <v>380</v>
      </c>
      <c r="C144" s="123" t="s">
        <v>380</v>
      </c>
      <c r="D144" s="365" t="s">
        <v>102</v>
      </c>
      <c r="E144" s="365" t="s">
        <v>124</v>
      </c>
      <c r="F144" s="365" t="s">
        <v>124</v>
      </c>
      <c r="G144" s="68" t="s">
        <v>38</v>
      </c>
      <c r="H144" s="376">
        <v>3294</v>
      </c>
      <c r="I144" s="315" t="s">
        <v>386</v>
      </c>
      <c r="J144" s="113" t="s">
        <v>111</v>
      </c>
      <c r="K144" s="123" t="s">
        <v>420</v>
      </c>
      <c r="L144" s="365" t="s">
        <v>38</v>
      </c>
      <c r="M144" s="365" t="s">
        <v>38</v>
      </c>
      <c r="N144" s="365" t="s">
        <v>38</v>
      </c>
      <c r="O144" s="365" t="s">
        <v>38</v>
      </c>
      <c r="P144" s="365" t="s">
        <v>38</v>
      </c>
      <c r="Q144" s="365" t="s">
        <v>38</v>
      </c>
      <c r="R144" s="365" t="s">
        <v>38</v>
      </c>
      <c r="S144" s="365" t="s">
        <v>38</v>
      </c>
      <c r="T144" s="365" t="s">
        <v>38</v>
      </c>
      <c r="U144" s="365" t="s">
        <v>38</v>
      </c>
      <c r="V144" s="365" t="s">
        <v>38</v>
      </c>
      <c r="W144" s="365" t="s">
        <v>38</v>
      </c>
      <c r="X144" s="365" t="s">
        <v>38</v>
      </c>
      <c r="Y144" s="365" t="s">
        <v>38</v>
      </c>
      <c r="Z144" s="365" t="s">
        <v>38</v>
      </c>
    </row>
    <row r="145" spans="1:26">
      <c r="A145" s="353">
        <v>140</v>
      </c>
      <c r="B145" s="364" t="s">
        <v>380</v>
      </c>
      <c r="C145" s="123" t="s">
        <v>380</v>
      </c>
      <c r="D145" s="365" t="s">
        <v>102</v>
      </c>
      <c r="E145" s="365" t="s">
        <v>124</v>
      </c>
      <c r="F145" s="365" t="s">
        <v>124</v>
      </c>
      <c r="G145" s="68" t="s">
        <v>38</v>
      </c>
      <c r="H145" s="376">
        <v>500</v>
      </c>
      <c r="I145" s="315" t="s">
        <v>386</v>
      </c>
      <c r="J145" s="113" t="s">
        <v>111</v>
      </c>
      <c r="K145" s="123" t="s">
        <v>186</v>
      </c>
      <c r="L145" s="365" t="s">
        <v>38</v>
      </c>
      <c r="M145" s="365" t="s">
        <v>38</v>
      </c>
      <c r="N145" s="365" t="s">
        <v>38</v>
      </c>
      <c r="O145" s="365" t="s">
        <v>38</v>
      </c>
      <c r="P145" s="365" t="s">
        <v>38</v>
      </c>
      <c r="Q145" s="365" t="s">
        <v>38</v>
      </c>
      <c r="R145" s="365" t="s">
        <v>38</v>
      </c>
      <c r="S145" s="365" t="s">
        <v>38</v>
      </c>
      <c r="T145" s="365" t="s">
        <v>38</v>
      </c>
      <c r="U145" s="365" t="s">
        <v>38</v>
      </c>
      <c r="V145" s="365" t="s">
        <v>38</v>
      </c>
      <c r="W145" s="365" t="s">
        <v>38</v>
      </c>
      <c r="X145" s="365" t="s">
        <v>38</v>
      </c>
      <c r="Y145" s="365" t="s">
        <v>38</v>
      </c>
      <c r="Z145" s="365" t="s">
        <v>38</v>
      </c>
    </row>
    <row r="146" spans="1:26">
      <c r="A146" s="353">
        <v>141</v>
      </c>
      <c r="B146" s="364" t="s">
        <v>380</v>
      </c>
      <c r="C146" s="123" t="s">
        <v>380</v>
      </c>
      <c r="D146" s="365" t="s">
        <v>102</v>
      </c>
      <c r="E146" s="365" t="s">
        <v>124</v>
      </c>
      <c r="F146" s="365" t="s">
        <v>124</v>
      </c>
      <c r="G146" s="68" t="s">
        <v>38</v>
      </c>
      <c r="H146" s="376">
        <v>500</v>
      </c>
      <c r="I146" s="315" t="s">
        <v>386</v>
      </c>
      <c r="J146" s="113" t="s">
        <v>111</v>
      </c>
      <c r="K146" s="123" t="s">
        <v>412</v>
      </c>
      <c r="L146" s="365" t="s">
        <v>38</v>
      </c>
      <c r="M146" s="365" t="s">
        <v>38</v>
      </c>
      <c r="N146" s="365" t="s">
        <v>38</v>
      </c>
      <c r="O146" s="365" t="s">
        <v>38</v>
      </c>
      <c r="P146" s="365" t="s">
        <v>38</v>
      </c>
      <c r="Q146" s="365" t="s">
        <v>38</v>
      </c>
      <c r="R146" s="365" t="s">
        <v>38</v>
      </c>
      <c r="S146" s="365" t="s">
        <v>38</v>
      </c>
      <c r="T146" s="365" t="s">
        <v>38</v>
      </c>
      <c r="U146" s="365" t="s">
        <v>38</v>
      </c>
      <c r="V146" s="365" t="s">
        <v>38</v>
      </c>
      <c r="W146" s="365" t="s">
        <v>38</v>
      </c>
      <c r="X146" s="365" t="s">
        <v>38</v>
      </c>
      <c r="Y146" s="365" t="s">
        <v>38</v>
      </c>
      <c r="Z146" s="365" t="s">
        <v>38</v>
      </c>
    </row>
    <row r="147" spans="1:26">
      <c r="A147" s="353">
        <v>142</v>
      </c>
      <c r="B147" s="364" t="s">
        <v>380</v>
      </c>
      <c r="C147" s="123" t="s">
        <v>380</v>
      </c>
      <c r="D147" s="365" t="s">
        <v>102</v>
      </c>
      <c r="E147" s="365" t="s">
        <v>124</v>
      </c>
      <c r="F147" s="365" t="s">
        <v>124</v>
      </c>
      <c r="G147" s="68" t="s">
        <v>38</v>
      </c>
      <c r="H147" s="376">
        <v>500</v>
      </c>
      <c r="I147" s="315" t="s">
        <v>386</v>
      </c>
      <c r="J147" s="113" t="s">
        <v>111</v>
      </c>
      <c r="K147" s="123" t="s">
        <v>421</v>
      </c>
      <c r="L147" s="365" t="s">
        <v>38</v>
      </c>
      <c r="M147" s="365" t="s">
        <v>38</v>
      </c>
      <c r="N147" s="365" t="s">
        <v>38</v>
      </c>
      <c r="O147" s="365" t="s">
        <v>38</v>
      </c>
      <c r="P147" s="365" t="s">
        <v>38</v>
      </c>
      <c r="Q147" s="365" t="s">
        <v>38</v>
      </c>
      <c r="R147" s="365" t="s">
        <v>38</v>
      </c>
      <c r="S147" s="365" t="s">
        <v>38</v>
      </c>
      <c r="T147" s="365" t="s">
        <v>38</v>
      </c>
      <c r="U147" s="365" t="s">
        <v>38</v>
      </c>
      <c r="V147" s="365" t="s">
        <v>38</v>
      </c>
      <c r="W147" s="365" t="s">
        <v>38</v>
      </c>
      <c r="X147" s="365" t="s">
        <v>38</v>
      </c>
      <c r="Y147" s="365" t="s">
        <v>38</v>
      </c>
      <c r="Z147" s="365" t="s">
        <v>38</v>
      </c>
    </row>
    <row r="148" spans="1:26">
      <c r="A148" s="353">
        <v>143</v>
      </c>
      <c r="B148" s="364" t="s">
        <v>380</v>
      </c>
      <c r="C148" s="123" t="s">
        <v>380</v>
      </c>
      <c r="D148" s="365" t="s">
        <v>102</v>
      </c>
      <c r="E148" s="365" t="s">
        <v>124</v>
      </c>
      <c r="F148" s="365" t="s">
        <v>124</v>
      </c>
      <c r="G148" s="68" t="s">
        <v>38</v>
      </c>
      <c r="H148" s="376">
        <v>500</v>
      </c>
      <c r="I148" s="315" t="s">
        <v>386</v>
      </c>
      <c r="J148" s="113" t="s">
        <v>111</v>
      </c>
      <c r="K148" s="123" t="s">
        <v>422</v>
      </c>
      <c r="L148" s="365" t="s">
        <v>38</v>
      </c>
      <c r="M148" s="365" t="s">
        <v>38</v>
      </c>
      <c r="N148" s="365" t="s">
        <v>38</v>
      </c>
      <c r="O148" s="365" t="s">
        <v>38</v>
      </c>
      <c r="P148" s="365" t="s">
        <v>38</v>
      </c>
      <c r="Q148" s="365" t="s">
        <v>38</v>
      </c>
      <c r="R148" s="365" t="s">
        <v>38</v>
      </c>
      <c r="S148" s="365" t="s">
        <v>38</v>
      </c>
      <c r="T148" s="365" t="s">
        <v>38</v>
      </c>
      <c r="U148" s="365" t="s">
        <v>38</v>
      </c>
      <c r="V148" s="365" t="s">
        <v>38</v>
      </c>
      <c r="W148" s="365" t="s">
        <v>38</v>
      </c>
      <c r="X148" s="365" t="s">
        <v>38</v>
      </c>
      <c r="Y148" s="365" t="s">
        <v>38</v>
      </c>
      <c r="Z148" s="365" t="s">
        <v>38</v>
      </c>
    </row>
    <row r="149" spans="1:26">
      <c r="A149" s="353">
        <v>144</v>
      </c>
      <c r="B149" s="364" t="s">
        <v>380</v>
      </c>
      <c r="C149" s="123" t="s">
        <v>380</v>
      </c>
      <c r="D149" s="365" t="s">
        <v>102</v>
      </c>
      <c r="E149" s="365" t="s">
        <v>124</v>
      </c>
      <c r="F149" s="365" t="s">
        <v>124</v>
      </c>
      <c r="G149" s="68" t="s">
        <v>38</v>
      </c>
      <c r="H149" s="376">
        <v>3400</v>
      </c>
      <c r="I149" s="315" t="s">
        <v>386</v>
      </c>
      <c r="J149" s="113" t="s">
        <v>111</v>
      </c>
      <c r="K149" s="123" t="s">
        <v>423</v>
      </c>
      <c r="L149" s="365" t="s">
        <v>38</v>
      </c>
      <c r="M149" s="365" t="s">
        <v>38</v>
      </c>
      <c r="N149" s="365" t="s">
        <v>38</v>
      </c>
      <c r="O149" s="365" t="s">
        <v>38</v>
      </c>
      <c r="P149" s="365" t="s">
        <v>38</v>
      </c>
      <c r="Q149" s="365" t="s">
        <v>38</v>
      </c>
      <c r="R149" s="365" t="s">
        <v>38</v>
      </c>
      <c r="S149" s="365" t="s">
        <v>38</v>
      </c>
      <c r="T149" s="365" t="s">
        <v>38</v>
      </c>
      <c r="U149" s="365" t="s">
        <v>38</v>
      </c>
      <c r="V149" s="365" t="s">
        <v>38</v>
      </c>
      <c r="W149" s="365" t="s">
        <v>38</v>
      </c>
      <c r="X149" s="365" t="s">
        <v>38</v>
      </c>
      <c r="Y149" s="365" t="s">
        <v>38</v>
      </c>
      <c r="Z149" s="365" t="s">
        <v>38</v>
      </c>
    </row>
    <row r="150" spans="1:26">
      <c r="A150" s="353">
        <v>145</v>
      </c>
      <c r="B150" s="364" t="s">
        <v>380</v>
      </c>
      <c r="C150" s="123" t="s">
        <v>380</v>
      </c>
      <c r="D150" s="365" t="s">
        <v>102</v>
      </c>
      <c r="E150" s="365" t="s">
        <v>124</v>
      </c>
      <c r="F150" s="365" t="s">
        <v>124</v>
      </c>
      <c r="G150" s="68" t="s">
        <v>38</v>
      </c>
      <c r="H150" s="376">
        <v>500</v>
      </c>
      <c r="I150" s="315" t="s">
        <v>386</v>
      </c>
      <c r="J150" s="113" t="s">
        <v>111</v>
      </c>
      <c r="K150" s="123" t="s">
        <v>357</v>
      </c>
      <c r="L150" s="365" t="s">
        <v>38</v>
      </c>
      <c r="M150" s="365" t="s">
        <v>38</v>
      </c>
      <c r="N150" s="365" t="s">
        <v>38</v>
      </c>
      <c r="O150" s="365" t="s">
        <v>38</v>
      </c>
      <c r="P150" s="365" t="s">
        <v>38</v>
      </c>
      <c r="Q150" s="365" t="s">
        <v>38</v>
      </c>
      <c r="R150" s="365" t="s">
        <v>38</v>
      </c>
      <c r="S150" s="365" t="s">
        <v>38</v>
      </c>
      <c r="T150" s="365" t="s">
        <v>38</v>
      </c>
      <c r="U150" s="365" t="s">
        <v>38</v>
      </c>
      <c r="V150" s="365" t="s">
        <v>38</v>
      </c>
      <c r="W150" s="365" t="s">
        <v>38</v>
      </c>
      <c r="X150" s="365" t="s">
        <v>38</v>
      </c>
      <c r="Y150" s="365" t="s">
        <v>38</v>
      </c>
      <c r="Z150" s="365" t="s">
        <v>38</v>
      </c>
    </row>
    <row r="151" spans="1:26">
      <c r="A151" s="353">
        <v>146</v>
      </c>
      <c r="B151" s="364" t="s">
        <v>380</v>
      </c>
      <c r="C151" s="123" t="s">
        <v>380</v>
      </c>
      <c r="D151" s="365" t="s">
        <v>102</v>
      </c>
      <c r="E151" s="365" t="s">
        <v>124</v>
      </c>
      <c r="F151" s="365" t="s">
        <v>124</v>
      </c>
      <c r="G151" s="68" t="s">
        <v>38</v>
      </c>
      <c r="H151" s="376">
        <v>500</v>
      </c>
      <c r="I151" s="315" t="s">
        <v>386</v>
      </c>
      <c r="J151" s="113" t="s">
        <v>111</v>
      </c>
      <c r="K151" s="123" t="s">
        <v>357</v>
      </c>
      <c r="L151" s="365" t="s">
        <v>38</v>
      </c>
      <c r="M151" s="365" t="s">
        <v>38</v>
      </c>
      <c r="N151" s="365" t="s">
        <v>38</v>
      </c>
      <c r="O151" s="365" t="s">
        <v>38</v>
      </c>
      <c r="P151" s="365" t="s">
        <v>38</v>
      </c>
      <c r="Q151" s="365" t="s">
        <v>38</v>
      </c>
      <c r="R151" s="365" t="s">
        <v>38</v>
      </c>
      <c r="S151" s="365" t="s">
        <v>38</v>
      </c>
      <c r="T151" s="365" t="s">
        <v>38</v>
      </c>
      <c r="U151" s="365" t="s">
        <v>38</v>
      </c>
      <c r="V151" s="365" t="s">
        <v>38</v>
      </c>
      <c r="W151" s="365" t="s">
        <v>38</v>
      </c>
      <c r="X151" s="365" t="s">
        <v>38</v>
      </c>
      <c r="Y151" s="365" t="s">
        <v>38</v>
      </c>
      <c r="Z151" s="365" t="s">
        <v>38</v>
      </c>
    </row>
    <row r="152" spans="1:26">
      <c r="A152" s="353">
        <v>147</v>
      </c>
      <c r="B152" s="364" t="s">
        <v>380</v>
      </c>
      <c r="C152" s="123" t="s">
        <v>380</v>
      </c>
      <c r="D152" s="365" t="s">
        <v>102</v>
      </c>
      <c r="E152" s="365" t="s">
        <v>124</v>
      </c>
      <c r="F152" s="365" t="s">
        <v>124</v>
      </c>
      <c r="G152" s="68" t="s">
        <v>38</v>
      </c>
      <c r="H152" s="376">
        <v>500</v>
      </c>
      <c r="I152" s="315" t="s">
        <v>386</v>
      </c>
      <c r="J152" s="113" t="s">
        <v>111</v>
      </c>
      <c r="K152" s="123" t="s">
        <v>357</v>
      </c>
      <c r="L152" s="365" t="s">
        <v>38</v>
      </c>
      <c r="M152" s="365" t="s">
        <v>38</v>
      </c>
      <c r="N152" s="365" t="s">
        <v>38</v>
      </c>
      <c r="O152" s="365" t="s">
        <v>38</v>
      </c>
      <c r="P152" s="365" t="s">
        <v>38</v>
      </c>
      <c r="Q152" s="365" t="s">
        <v>38</v>
      </c>
      <c r="R152" s="365" t="s">
        <v>38</v>
      </c>
      <c r="S152" s="365" t="s">
        <v>38</v>
      </c>
      <c r="T152" s="365" t="s">
        <v>38</v>
      </c>
      <c r="U152" s="365" t="s">
        <v>38</v>
      </c>
      <c r="V152" s="365" t="s">
        <v>38</v>
      </c>
      <c r="W152" s="365" t="s">
        <v>38</v>
      </c>
      <c r="X152" s="365" t="s">
        <v>38</v>
      </c>
      <c r="Y152" s="365" t="s">
        <v>38</v>
      </c>
      <c r="Z152" s="365" t="s">
        <v>38</v>
      </c>
    </row>
    <row r="153" spans="1:26">
      <c r="A153" s="353">
        <v>148</v>
      </c>
      <c r="B153" s="364" t="s">
        <v>380</v>
      </c>
      <c r="C153" s="123" t="s">
        <v>380</v>
      </c>
      <c r="D153" s="365" t="s">
        <v>102</v>
      </c>
      <c r="E153" s="365" t="s">
        <v>124</v>
      </c>
      <c r="F153" s="365" t="s">
        <v>124</v>
      </c>
      <c r="G153" s="68" t="s">
        <v>38</v>
      </c>
      <c r="H153" s="376">
        <v>1000</v>
      </c>
      <c r="I153" s="315" t="s">
        <v>386</v>
      </c>
      <c r="J153" s="113" t="s">
        <v>111</v>
      </c>
      <c r="K153" s="123" t="s">
        <v>357</v>
      </c>
      <c r="L153" s="365" t="s">
        <v>38</v>
      </c>
      <c r="M153" s="365" t="s">
        <v>38</v>
      </c>
      <c r="N153" s="365" t="s">
        <v>38</v>
      </c>
      <c r="O153" s="365" t="s">
        <v>38</v>
      </c>
      <c r="P153" s="365" t="s">
        <v>38</v>
      </c>
      <c r="Q153" s="365" t="s">
        <v>38</v>
      </c>
      <c r="R153" s="365" t="s">
        <v>38</v>
      </c>
      <c r="S153" s="365" t="s">
        <v>38</v>
      </c>
      <c r="T153" s="365" t="s">
        <v>38</v>
      </c>
      <c r="U153" s="365" t="s">
        <v>38</v>
      </c>
      <c r="V153" s="365" t="s">
        <v>38</v>
      </c>
      <c r="W153" s="365" t="s">
        <v>38</v>
      </c>
      <c r="X153" s="365" t="s">
        <v>38</v>
      </c>
      <c r="Y153" s="365" t="s">
        <v>38</v>
      </c>
      <c r="Z153" s="365" t="s">
        <v>38</v>
      </c>
    </row>
    <row r="154" spans="1:26">
      <c r="A154" s="353">
        <v>149</v>
      </c>
      <c r="B154" s="364" t="s">
        <v>380</v>
      </c>
      <c r="C154" s="123" t="s">
        <v>380</v>
      </c>
      <c r="D154" s="365" t="s">
        <v>102</v>
      </c>
      <c r="E154" s="365" t="s">
        <v>124</v>
      </c>
      <c r="F154" s="365" t="s">
        <v>124</v>
      </c>
      <c r="G154" s="68" t="s">
        <v>38</v>
      </c>
      <c r="H154" s="376">
        <v>3490</v>
      </c>
      <c r="I154" s="315" t="s">
        <v>386</v>
      </c>
      <c r="J154" s="113" t="s">
        <v>111</v>
      </c>
      <c r="K154" s="123" t="s">
        <v>357</v>
      </c>
      <c r="L154" s="365" t="s">
        <v>38</v>
      </c>
      <c r="M154" s="365" t="s">
        <v>38</v>
      </c>
      <c r="N154" s="365" t="s">
        <v>38</v>
      </c>
      <c r="O154" s="365" t="s">
        <v>38</v>
      </c>
      <c r="P154" s="365" t="s">
        <v>38</v>
      </c>
      <c r="Q154" s="365" t="s">
        <v>38</v>
      </c>
      <c r="R154" s="365" t="s">
        <v>38</v>
      </c>
      <c r="S154" s="365" t="s">
        <v>38</v>
      </c>
      <c r="T154" s="365" t="s">
        <v>38</v>
      </c>
      <c r="U154" s="365" t="s">
        <v>38</v>
      </c>
      <c r="V154" s="365" t="s">
        <v>38</v>
      </c>
      <c r="W154" s="365" t="s">
        <v>38</v>
      </c>
      <c r="X154" s="365" t="s">
        <v>38</v>
      </c>
      <c r="Y154" s="365" t="s">
        <v>38</v>
      </c>
      <c r="Z154" s="365" t="s">
        <v>38</v>
      </c>
    </row>
    <row r="155" spans="1:26">
      <c r="A155" s="353">
        <v>150</v>
      </c>
      <c r="B155" s="364" t="s">
        <v>380</v>
      </c>
      <c r="C155" s="123" t="s">
        <v>380</v>
      </c>
      <c r="D155" s="365" t="s">
        <v>102</v>
      </c>
      <c r="E155" s="365" t="s">
        <v>124</v>
      </c>
      <c r="F155" s="365" t="s">
        <v>124</v>
      </c>
      <c r="G155" s="68" t="s">
        <v>38</v>
      </c>
      <c r="H155" s="376">
        <v>1000</v>
      </c>
      <c r="I155" s="315" t="s">
        <v>386</v>
      </c>
      <c r="J155" s="113" t="s">
        <v>111</v>
      </c>
      <c r="K155" s="123" t="s">
        <v>417</v>
      </c>
      <c r="L155" s="365" t="s">
        <v>38</v>
      </c>
      <c r="M155" s="365" t="s">
        <v>38</v>
      </c>
      <c r="N155" s="365" t="s">
        <v>38</v>
      </c>
      <c r="O155" s="365" t="s">
        <v>38</v>
      </c>
      <c r="P155" s="365" t="s">
        <v>38</v>
      </c>
      <c r="Q155" s="365" t="s">
        <v>38</v>
      </c>
      <c r="R155" s="365" t="s">
        <v>38</v>
      </c>
      <c r="S155" s="365" t="s">
        <v>38</v>
      </c>
      <c r="T155" s="365" t="s">
        <v>38</v>
      </c>
      <c r="U155" s="365" t="s">
        <v>38</v>
      </c>
      <c r="V155" s="365" t="s">
        <v>38</v>
      </c>
      <c r="W155" s="365" t="s">
        <v>38</v>
      </c>
      <c r="X155" s="365" t="s">
        <v>38</v>
      </c>
      <c r="Y155" s="365" t="s">
        <v>38</v>
      </c>
      <c r="Z155" s="365" t="s">
        <v>38</v>
      </c>
    </row>
    <row r="156" spans="1:26">
      <c r="A156" s="353">
        <v>151</v>
      </c>
      <c r="B156" s="364" t="s">
        <v>380</v>
      </c>
      <c r="C156" s="123" t="s">
        <v>380</v>
      </c>
      <c r="D156" s="365" t="s">
        <v>102</v>
      </c>
      <c r="E156" s="365" t="s">
        <v>124</v>
      </c>
      <c r="F156" s="365" t="s">
        <v>124</v>
      </c>
      <c r="G156" s="68" t="s">
        <v>38</v>
      </c>
      <c r="H156" s="376">
        <v>500</v>
      </c>
      <c r="I156" s="315" t="s">
        <v>386</v>
      </c>
      <c r="J156" s="113" t="s">
        <v>111</v>
      </c>
      <c r="K156" s="123" t="s">
        <v>424</v>
      </c>
      <c r="L156" s="365" t="s">
        <v>38</v>
      </c>
      <c r="M156" s="365" t="s">
        <v>38</v>
      </c>
      <c r="N156" s="365" t="s">
        <v>38</v>
      </c>
      <c r="O156" s="365" t="s">
        <v>38</v>
      </c>
      <c r="P156" s="365" t="s">
        <v>38</v>
      </c>
      <c r="Q156" s="365" t="s">
        <v>38</v>
      </c>
      <c r="R156" s="365" t="s">
        <v>38</v>
      </c>
      <c r="S156" s="365" t="s">
        <v>38</v>
      </c>
      <c r="T156" s="365" t="s">
        <v>38</v>
      </c>
      <c r="U156" s="365" t="s">
        <v>38</v>
      </c>
      <c r="V156" s="365" t="s">
        <v>38</v>
      </c>
      <c r="W156" s="365" t="s">
        <v>38</v>
      </c>
      <c r="X156" s="365" t="s">
        <v>38</v>
      </c>
      <c r="Y156" s="365" t="s">
        <v>38</v>
      </c>
      <c r="Z156" s="365" t="s">
        <v>38</v>
      </c>
    </row>
    <row r="157" spans="1:26">
      <c r="A157" s="353">
        <v>152</v>
      </c>
      <c r="B157" s="364" t="s">
        <v>380</v>
      </c>
      <c r="C157" s="123" t="s">
        <v>380</v>
      </c>
      <c r="D157" s="365" t="s">
        <v>102</v>
      </c>
      <c r="E157" s="365" t="s">
        <v>124</v>
      </c>
      <c r="F157" s="365" t="s">
        <v>124</v>
      </c>
      <c r="G157" s="68" t="s">
        <v>38</v>
      </c>
      <c r="H157" s="376">
        <v>3400</v>
      </c>
      <c r="I157" s="315" t="s">
        <v>386</v>
      </c>
      <c r="J157" s="113" t="s">
        <v>111</v>
      </c>
      <c r="K157" s="123" t="s">
        <v>424</v>
      </c>
      <c r="L157" s="365" t="s">
        <v>38</v>
      </c>
      <c r="M157" s="365" t="s">
        <v>38</v>
      </c>
      <c r="N157" s="365" t="s">
        <v>38</v>
      </c>
      <c r="O157" s="365" t="s">
        <v>38</v>
      </c>
      <c r="P157" s="365" t="s">
        <v>38</v>
      </c>
      <c r="Q157" s="365" t="s">
        <v>38</v>
      </c>
      <c r="R157" s="365" t="s">
        <v>38</v>
      </c>
      <c r="S157" s="365" t="s">
        <v>38</v>
      </c>
      <c r="T157" s="365" t="s">
        <v>38</v>
      </c>
      <c r="U157" s="365" t="s">
        <v>38</v>
      </c>
      <c r="V157" s="365" t="s">
        <v>38</v>
      </c>
      <c r="W157" s="365" t="s">
        <v>38</v>
      </c>
      <c r="X157" s="365" t="s">
        <v>38</v>
      </c>
      <c r="Y157" s="365" t="s">
        <v>38</v>
      </c>
      <c r="Z157" s="365" t="s">
        <v>38</v>
      </c>
    </row>
    <row r="158" spans="1:26">
      <c r="A158" s="353">
        <v>153</v>
      </c>
      <c r="B158" s="364" t="s">
        <v>380</v>
      </c>
      <c r="C158" s="123" t="s">
        <v>380</v>
      </c>
      <c r="D158" s="365" t="s">
        <v>102</v>
      </c>
      <c r="E158" s="365" t="s">
        <v>124</v>
      </c>
      <c r="F158" s="365" t="s">
        <v>124</v>
      </c>
      <c r="G158" s="68" t="s">
        <v>38</v>
      </c>
      <c r="H158" s="376">
        <v>3294</v>
      </c>
      <c r="I158" s="315" t="s">
        <v>386</v>
      </c>
      <c r="J158" s="113" t="s">
        <v>111</v>
      </c>
      <c r="K158" s="123" t="s">
        <v>425</v>
      </c>
      <c r="L158" s="365" t="s">
        <v>38</v>
      </c>
      <c r="M158" s="365" t="s">
        <v>38</v>
      </c>
      <c r="N158" s="365" t="s">
        <v>38</v>
      </c>
      <c r="O158" s="365" t="s">
        <v>38</v>
      </c>
      <c r="P158" s="365" t="s">
        <v>38</v>
      </c>
      <c r="Q158" s="365" t="s">
        <v>38</v>
      </c>
      <c r="R158" s="365" t="s">
        <v>38</v>
      </c>
      <c r="S158" s="365" t="s">
        <v>38</v>
      </c>
      <c r="T158" s="365" t="s">
        <v>38</v>
      </c>
      <c r="U158" s="365" t="s">
        <v>38</v>
      </c>
      <c r="V158" s="365" t="s">
        <v>38</v>
      </c>
      <c r="W158" s="365" t="s">
        <v>38</v>
      </c>
      <c r="X158" s="365" t="s">
        <v>38</v>
      </c>
      <c r="Y158" s="365" t="s">
        <v>38</v>
      </c>
      <c r="Z158" s="365" t="s">
        <v>38</v>
      </c>
    </row>
    <row r="159" spans="1:26">
      <c r="A159" s="353">
        <v>154</v>
      </c>
      <c r="B159" s="364" t="s">
        <v>380</v>
      </c>
      <c r="C159" s="123" t="s">
        <v>380</v>
      </c>
      <c r="D159" s="365" t="s">
        <v>102</v>
      </c>
      <c r="E159" s="365" t="s">
        <v>124</v>
      </c>
      <c r="F159" s="365" t="s">
        <v>124</v>
      </c>
      <c r="G159" s="68" t="s">
        <v>38</v>
      </c>
      <c r="H159" s="376">
        <v>3294</v>
      </c>
      <c r="I159" s="315" t="s">
        <v>386</v>
      </c>
      <c r="J159" s="113" t="s">
        <v>111</v>
      </c>
      <c r="K159" s="123" t="s">
        <v>393</v>
      </c>
      <c r="L159" s="365" t="s">
        <v>38</v>
      </c>
      <c r="M159" s="365" t="s">
        <v>38</v>
      </c>
      <c r="N159" s="365" t="s">
        <v>38</v>
      </c>
      <c r="O159" s="365" t="s">
        <v>38</v>
      </c>
      <c r="P159" s="365" t="s">
        <v>38</v>
      </c>
      <c r="Q159" s="365" t="s">
        <v>38</v>
      </c>
      <c r="R159" s="365" t="s">
        <v>38</v>
      </c>
      <c r="S159" s="365" t="s">
        <v>38</v>
      </c>
      <c r="T159" s="365" t="s">
        <v>38</v>
      </c>
      <c r="U159" s="365" t="s">
        <v>38</v>
      </c>
      <c r="V159" s="365" t="s">
        <v>38</v>
      </c>
      <c r="W159" s="365" t="s">
        <v>38</v>
      </c>
      <c r="X159" s="365" t="s">
        <v>38</v>
      </c>
      <c r="Y159" s="365" t="s">
        <v>38</v>
      </c>
      <c r="Z159" s="365" t="s">
        <v>38</v>
      </c>
    </row>
    <row r="160" spans="1:26">
      <c r="A160" s="353">
        <v>155</v>
      </c>
      <c r="B160" s="364" t="s">
        <v>380</v>
      </c>
      <c r="C160" s="123" t="s">
        <v>380</v>
      </c>
      <c r="D160" s="365" t="s">
        <v>102</v>
      </c>
      <c r="E160" s="365" t="s">
        <v>124</v>
      </c>
      <c r="F160" s="365" t="s">
        <v>124</v>
      </c>
      <c r="G160" s="68" t="s">
        <v>38</v>
      </c>
      <c r="H160" s="376">
        <v>3294</v>
      </c>
      <c r="I160" s="315" t="s">
        <v>386</v>
      </c>
      <c r="J160" s="113" t="s">
        <v>111</v>
      </c>
      <c r="K160" s="123" t="s">
        <v>393</v>
      </c>
      <c r="L160" s="365" t="s">
        <v>38</v>
      </c>
      <c r="M160" s="365" t="s">
        <v>38</v>
      </c>
      <c r="N160" s="365" t="s">
        <v>38</v>
      </c>
      <c r="O160" s="365" t="s">
        <v>38</v>
      </c>
      <c r="P160" s="365" t="s">
        <v>38</v>
      </c>
      <c r="Q160" s="365" t="s">
        <v>38</v>
      </c>
      <c r="R160" s="365" t="s">
        <v>38</v>
      </c>
      <c r="S160" s="365" t="s">
        <v>38</v>
      </c>
      <c r="T160" s="365" t="s">
        <v>38</v>
      </c>
      <c r="U160" s="365" t="s">
        <v>38</v>
      </c>
      <c r="V160" s="365" t="s">
        <v>38</v>
      </c>
      <c r="W160" s="365" t="s">
        <v>38</v>
      </c>
      <c r="X160" s="365" t="s">
        <v>38</v>
      </c>
      <c r="Y160" s="365" t="s">
        <v>38</v>
      </c>
      <c r="Z160" s="365" t="s">
        <v>38</v>
      </c>
    </row>
    <row r="161" spans="1:26">
      <c r="A161" s="353">
        <v>156</v>
      </c>
      <c r="B161" s="364" t="s">
        <v>380</v>
      </c>
      <c r="C161" s="123" t="s">
        <v>380</v>
      </c>
      <c r="D161" s="365" t="s">
        <v>102</v>
      </c>
      <c r="E161" s="365" t="s">
        <v>124</v>
      </c>
      <c r="F161" s="365" t="s">
        <v>124</v>
      </c>
      <c r="G161" s="68" t="s">
        <v>38</v>
      </c>
      <c r="H161" s="376">
        <v>3294</v>
      </c>
      <c r="I161" s="315" t="s">
        <v>386</v>
      </c>
      <c r="J161" s="113" t="s">
        <v>111</v>
      </c>
      <c r="K161" s="123" t="s">
        <v>391</v>
      </c>
      <c r="L161" s="365" t="s">
        <v>38</v>
      </c>
      <c r="M161" s="365" t="s">
        <v>38</v>
      </c>
      <c r="N161" s="365" t="s">
        <v>38</v>
      </c>
      <c r="O161" s="365" t="s">
        <v>38</v>
      </c>
      <c r="P161" s="365" t="s">
        <v>38</v>
      </c>
      <c r="Q161" s="365" t="s">
        <v>38</v>
      </c>
      <c r="R161" s="365" t="s">
        <v>38</v>
      </c>
      <c r="S161" s="365" t="s">
        <v>38</v>
      </c>
      <c r="T161" s="365" t="s">
        <v>38</v>
      </c>
      <c r="U161" s="365" t="s">
        <v>38</v>
      </c>
      <c r="V161" s="365" t="s">
        <v>38</v>
      </c>
      <c r="W161" s="365" t="s">
        <v>38</v>
      </c>
      <c r="X161" s="365" t="s">
        <v>38</v>
      </c>
      <c r="Y161" s="365" t="s">
        <v>38</v>
      </c>
      <c r="Z161" s="365" t="s">
        <v>38</v>
      </c>
    </row>
    <row r="162" spans="1:26">
      <c r="A162" s="353">
        <v>157</v>
      </c>
      <c r="B162" s="364" t="s">
        <v>380</v>
      </c>
      <c r="C162" s="123" t="s">
        <v>380</v>
      </c>
      <c r="D162" s="365" t="s">
        <v>102</v>
      </c>
      <c r="E162" s="365" t="s">
        <v>124</v>
      </c>
      <c r="F162" s="365" t="s">
        <v>124</v>
      </c>
      <c r="G162" s="68" t="s">
        <v>38</v>
      </c>
      <c r="H162" s="376">
        <v>3294</v>
      </c>
      <c r="I162" s="315" t="s">
        <v>386</v>
      </c>
      <c r="J162" s="113" t="s">
        <v>111</v>
      </c>
      <c r="K162" s="123" t="s">
        <v>353</v>
      </c>
      <c r="L162" s="365" t="s">
        <v>38</v>
      </c>
      <c r="M162" s="365" t="s">
        <v>38</v>
      </c>
      <c r="N162" s="365" t="s">
        <v>38</v>
      </c>
      <c r="O162" s="365" t="s">
        <v>38</v>
      </c>
      <c r="P162" s="365" t="s">
        <v>38</v>
      </c>
      <c r="Q162" s="365" t="s">
        <v>38</v>
      </c>
      <c r="R162" s="365" t="s">
        <v>38</v>
      </c>
      <c r="S162" s="365" t="s">
        <v>38</v>
      </c>
      <c r="T162" s="365" t="s">
        <v>38</v>
      </c>
      <c r="U162" s="365" t="s">
        <v>38</v>
      </c>
      <c r="V162" s="365" t="s">
        <v>38</v>
      </c>
      <c r="W162" s="365" t="s">
        <v>38</v>
      </c>
      <c r="X162" s="365" t="s">
        <v>38</v>
      </c>
      <c r="Y162" s="365" t="s">
        <v>38</v>
      </c>
      <c r="Z162" s="365" t="s">
        <v>38</v>
      </c>
    </row>
    <row r="163" spans="1:26">
      <c r="A163" s="353">
        <v>158</v>
      </c>
      <c r="B163" s="364" t="s">
        <v>380</v>
      </c>
      <c r="C163" s="123" t="s">
        <v>380</v>
      </c>
      <c r="D163" s="365" t="s">
        <v>102</v>
      </c>
      <c r="E163" s="365" t="s">
        <v>124</v>
      </c>
      <c r="F163" s="365" t="s">
        <v>124</v>
      </c>
      <c r="G163" s="68" t="s">
        <v>38</v>
      </c>
      <c r="H163" s="376">
        <v>3294</v>
      </c>
      <c r="I163" s="315" t="s">
        <v>386</v>
      </c>
      <c r="J163" s="113" t="s">
        <v>111</v>
      </c>
      <c r="K163" s="123" t="s">
        <v>426</v>
      </c>
      <c r="L163" s="365" t="s">
        <v>38</v>
      </c>
      <c r="M163" s="365" t="s">
        <v>38</v>
      </c>
      <c r="N163" s="365" t="s">
        <v>38</v>
      </c>
      <c r="O163" s="365" t="s">
        <v>38</v>
      </c>
      <c r="P163" s="365" t="s">
        <v>38</v>
      </c>
      <c r="Q163" s="365" t="s">
        <v>38</v>
      </c>
      <c r="R163" s="365" t="s">
        <v>38</v>
      </c>
      <c r="S163" s="365" t="s">
        <v>38</v>
      </c>
      <c r="T163" s="365" t="s">
        <v>38</v>
      </c>
      <c r="U163" s="365" t="s">
        <v>38</v>
      </c>
      <c r="V163" s="365" t="s">
        <v>38</v>
      </c>
      <c r="W163" s="365" t="s">
        <v>38</v>
      </c>
      <c r="X163" s="365" t="s">
        <v>38</v>
      </c>
      <c r="Y163" s="365" t="s">
        <v>38</v>
      </c>
      <c r="Z163" s="365" t="s">
        <v>38</v>
      </c>
    </row>
    <row r="164" spans="1:26">
      <c r="A164" s="353">
        <v>159</v>
      </c>
      <c r="B164" s="364" t="s">
        <v>380</v>
      </c>
      <c r="C164" s="123" t="s">
        <v>380</v>
      </c>
      <c r="D164" s="365" t="s">
        <v>102</v>
      </c>
      <c r="E164" s="365" t="s">
        <v>124</v>
      </c>
      <c r="F164" s="365" t="s">
        <v>124</v>
      </c>
      <c r="G164" s="68" t="s">
        <v>38</v>
      </c>
      <c r="H164" s="376">
        <v>3294</v>
      </c>
      <c r="I164" s="315" t="s">
        <v>386</v>
      </c>
      <c r="J164" s="113" t="s">
        <v>111</v>
      </c>
      <c r="K164" s="123" t="s">
        <v>427</v>
      </c>
      <c r="L164" s="365" t="s">
        <v>38</v>
      </c>
      <c r="M164" s="365" t="s">
        <v>38</v>
      </c>
      <c r="N164" s="365" t="s">
        <v>38</v>
      </c>
      <c r="O164" s="365" t="s">
        <v>38</v>
      </c>
      <c r="P164" s="365" t="s">
        <v>38</v>
      </c>
      <c r="Q164" s="365" t="s">
        <v>38</v>
      </c>
      <c r="R164" s="365" t="s">
        <v>38</v>
      </c>
      <c r="S164" s="365" t="s">
        <v>38</v>
      </c>
      <c r="T164" s="365" t="s">
        <v>38</v>
      </c>
      <c r="U164" s="365" t="s">
        <v>38</v>
      </c>
      <c r="V164" s="365" t="s">
        <v>38</v>
      </c>
      <c r="W164" s="365" t="s">
        <v>38</v>
      </c>
      <c r="X164" s="365" t="s">
        <v>38</v>
      </c>
      <c r="Y164" s="365" t="s">
        <v>38</v>
      </c>
      <c r="Z164" s="365" t="s">
        <v>38</v>
      </c>
    </row>
    <row r="165" spans="1:26">
      <c r="A165" s="353">
        <v>160</v>
      </c>
      <c r="B165" s="364" t="s">
        <v>380</v>
      </c>
      <c r="C165" s="123" t="s">
        <v>380</v>
      </c>
      <c r="D165" s="365" t="s">
        <v>102</v>
      </c>
      <c r="E165" s="365" t="s">
        <v>124</v>
      </c>
      <c r="F165" s="365" t="s">
        <v>124</v>
      </c>
      <c r="G165" s="68" t="s">
        <v>38</v>
      </c>
      <c r="H165" s="376">
        <v>3294</v>
      </c>
      <c r="I165" s="315" t="s">
        <v>386</v>
      </c>
      <c r="J165" s="113" t="s">
        <v>111</v>
      </c>
      <c r="K165" s="123" t="s">
        <v>428</v>
      </c>
      <c r="L165" s="365" t="s">
        <v>38</v>
      </c>
      <c r="M165" s="365" t="s">
        <v>38</v>
      </c>
      <c r="N165" s="365" t="s">
        <v>38</v>
      </c>
      <c r="O165" s="365" t="s">
        <v>38</v>
      </c>
      <c r="P165" s="365" t="s">
        <v>38</v>
      </c>
      <c r="Q165" s="365" t="s">
        <v>38</v>
      </c>
      <c r="R165" s="365" t="s">
        <v>38</v>
      </c>
      <c r="S165" s="365" t="s">
        <v>38</v>
      </c>
      <c r="T165" s="365" t="s">
        <v>38</v>
      </c>
      <c r="U165" s="365" t="s">
        <v>38</v>
      </c>
      <c r="V165" s="365" t="s">
        <v>38</v>
      </c>
      <c r="W165" s="365" t="s">
        <v>38</v>
      </c>
      <c r="X165" s="365" t="s">
        <v>38</v>
      </c>
      <c r="Y165" s="365" t="s">
        <v>38</v>
      </c>
      <c r="Z165" s="365" t="s">
        <v>38</v>
      </c>
    </row>
    <row r="166" spans="1:26">
      <c r="A166" s="353">
        <v>161</v>
      </c>
      <c r="B166" s="364" t="s">
        <v>380</v>
      </c>
      <c r="C166" s="123" t="s">
        <v>380</v>
      </c>
      <c r="D166" s="365" t="s">
        <v>102</v>
      </c>
      <c r="E166" s="365" t="s">
        <v>124</v>
      </c>
      <c r="F166" s="365" t="s">
        <v>124</v>
      </c>
      <c r="G166" s="68" t="s">
        <v>38</v>
      </c>
      <c r="H166" s="376">
        <v>3294</v>
      </c>
      <c r="I166" s="315" t="s">
        <v>386</v>
      </c>
      <c r="J166" s="113" t="s">
        <v>111</v>
      </c>
      <c r="K166" s="123" t="s">
        <v>429</v>
      </c>
      <c r="L166" s="365" t="s">
        <v>38</v>
      </c>
      <c r="M166" s="365" t="s">
        <v>38</v>
      </c>
      <c r="N166" s="365" t="s">
        <v>38</v>
      </c>
      <c r="O166" s="365" t="s">
        <v>38</v>
      </c>
      <c r="P166" s="365" t="s">
        <v>38</v>
      </c>
      <c r="Q166" s="365" t="s">
        <v>38</v>
      </c>
      <c r="R166" s="365" t="s">
        <v>38</v>
      </c>
      <c r="S166" s="365" t="s">
        <v>38</v>
      </c>
      <c r="T166" s="365" t="s">
        <v>38</v>
      </c>
      <c r="U166" s="365" t="s">
        <v>38</v>
      </c>
      <c r="V166" s="365" t="s">
        <v>38</v>
      </c>
      <c r="W166" s="365" t="s">
        <v>38</v>
      </c>
      <c r="X166" s="365" t="s">
        <v>38</v>
      </c>
      <c r="Y166" s="365" t="s">
        <v>38</v>
      </c>
      <c r="Z166" s="365" t="s">
        <v>38</v>
      </c>
    </row>
    <row r="167" spans="1:26">
      <c r="A167" s="353">
        <v>162</v>
      </c>
      <c r="B167" s="364" t="s">
        <v>380</v>
      </c>
      <c r="C167" s="123" t="s">
        <v>380</v>
      </c>
      <c r="D167" s="365" t="s">
        <v>102</v>
      </c>
      <c r="E167" s="365" t="s">
        <v>124</v>
      </c>
      <c r="F167" s="365" t="s">
        <v>124</v>
      </c>
      <c r="G167" s="68" t="s">
        <v>38</v>
      </c>
      <c r="H167" s="376">
        <v>800</v>
      </c>
      <c r="I167" s="315" t="s">
        <v>386</v>
      </c>
      <c r="J167" s="113" t="s">
        <v>111</v>
      </c>
      <c r="K167" s="123" t="s">
        <v>352</v>
      </c>
      <c r="L167" s="365" t="s">
        <v>38</v>
      </c>
      <c r="M167" s="365" t="s">
        <v>38</v>
      </c>
      <c r="N167" s="365" t="s">
        <v>38</v>
      </c>
      <c r="O167" s="365" t="s">
        <v>38</v>
      </c>
      <c r="P167" s="365" t="s">
        <v>38</v>
      </c>
      <c r="Q167" s="365" t="s">
        <v>38</v>
      </c>
      <c r="R167" s="365" t="s">
        <v>38</v>
      </c>
      <c r="S167" s="365" t="s">
        <v>38</v>
      </c>
      <c r="T167" s="365" t="s">
        <v>38</v>
      </c>
      <c r="U167" s="365" t="s">
        <v>38</v>
      </c>
      <c r="V167" s="365" t="s">
        <v>38</v>
      </c>
      <c r="W167" s="365" t="s">
        <v>38</v>
      </c>
      <c r="X167" s="365" t="s">
        <v>38</v>
      </c>
      <c r="Y167" s="365" t="s">
        <v>38</v>
      </c>
      <c r="Z167" s="365" t="s">
        <v>38</v>
      </c>
    </row>
    <row r="168" spans="1:26">
      <c r="A168" s="353">
        <v>163</v>
      </c>
      <c r="B168" s="364" t="s">
        <v>380</v>
      </c>
      <c r="C168" s="123" t="s">
        <v>380</v>
      </c>
      <c r="D168" s="365" t="s">
        <v>102</v>
      </c>
      <c r="E168" s="365" t="s">
        <v>124</v>
      </c>
      <c r="F168" s="365" t="s">
        <v>124</v>
      </c>
      <c r="G168" s="68" t="s">
        <v>38</v>
      </c>
      <c r="H168" s="376">
        <v>400</v>
      </c>
      <c r="I168" s="315" t="s">
        <v>386</v>
      </c>
      <c r="J168" s="113" t="s">
        <v>111</v>
      </c>
      <c r="K168" s="123" t="s">
        <v>430</v>
      </c>
      <c r="L168" s="365" t="s">
        <v>38</v>
      </c>
      <c r="M168" s="365" t="s">
        <v>38</v>
      </c>
      <c r="N168" s="365" t="s">
        <v>38</v>
      </c>
      <c r="O168" s="365" t="s">
        <v>38</v>
      </c>
      <c r="P168" s="365" t="s">
        <v>38</v>
      </c>
      <c r="Q168" s="365" t="s">
        <v>38</v>
      </c>
      <c r="R168" s="365" t="s">
        <v>38</v>
      </c>
      <c r="S168" s="365" t="s">
        <v>38</v>
      </c>
      <c r="T168" s="365" t="s">
        <v>38</v>
      </c>
      <c r="U168" s="365" t="s">
        <v>38</v>
      </c>
      <c r="V168" s="365" t="s">
        <v>38</v>
      </c>
      <c r="W168" s="365" t="s">
        <v>38</v>
      </c>
      <c r="X168" s="365" t="s">
        <v>38</v>
      </c>
      <c r="Y168" s="365" t="s">
        <v>38</v>
      </c>
      <c r="Z168" s="365" t="s">
        <v>38</v>
      </c>
    </row>
    <row r="169" spans="1:26">
      <c r="A169" s="353">
        <v>164</v>
      </c>
      <c r="B169" s="364" t="s">
        <v>380</v>
      </c>
      <c r="C169" s="123" t="s">
        <v>380</v>
      </c>
      <c r="D169" s="365" t="s">
        <v>102</v>
      </c>
      <c r="E169" s="365" t="s">
        <v>124</v>
      </c>
      <c r="F169" s="365" t="s">
        <v>124</v>
      </c>
      <c r="G169" s="68" t="s">
        <v>38</v>
      </c>
      <c r="H169" s="376">
        <v>300</v>
      </c>
      <c r="I169" s="315" t="s">
        <v>386</v>
      </c>
      <c r="J169" s="113" t="s">
        <v>111</v>
      </c>
      <c r="K169" s="123" t="s">
        <v>431</v>
      </c>
      <c r="L169" s="365" t="s">
        <v>38</v>
      </c>
      <c r="M169" s="365" t="s">
        <v>38</v>
      </c>
      <c r="N169" s="365" t="s">
        <v>38</v>
      </c>
      <c r="O169" s="365" t="s">
        <v>38</v>
      </c>
      <c r="P169" s="365" t="s">
        <v>38</v>
      </c>
      <c r="Q169" s="365" t="s">
        <v>38</v>
      </c>
      <c r="R169" s="365" t="s">
        <v>38</v>
      </c>
      <c r="S169" s="365" t="s">
        <v>38</v>
      </c>
      <c r="T169" s="365" t="s">
        <v>38</v>
      </c>
      <c r="U169" s="365" t="s">
        <v>38</v>
      </c>
      <c r="V169" s="365" t="s">
        <v>38</v>
      </c>
      <c r="W169" s="365" t="s">
        <v>38</v>
      </c>
      <c r="X169" s="365" t="s">
        <v>38</v>
      </c>
      <c r="Y169" s="365" t="s">
        <v>38</v>
      </c>
      <c r="Z169" s="365" t="s">
        <v>38</v>
      </c>
    </row>
    <row r="170" spans="1:26">
      <c r="A170" s="353">
        <v>165</v>
      </c>
      <c r="B170" s="364" t="s">
        <v>380</v>
      </c>
      <c r="C170" s="123" t="s">
        <v>380</v>
      </c>
      <c r="D170" s="365" t="s">
        <v>102</v>
      </c>
      <c r="E170" s="365" t="s">
        <v>124</v>
      </c>
      <c r="F170" s="365" t="s">
        <v>124</v>
      </c>
      <c r="G170" s="68" t="s">
        <v>38</v>
      </c>
      <c r="H170" s="376">
        <v>3200</v>
      </c>
      <c r="I170" s="315" t="s">
        <v>386</v>
      </c>
      <c r="J170" s="113" t="s">
        <v>111</v>
      </c>
      <c r="K170" s="123" t="s">
        <v>431</v>
      </c>
      <c r="L170" s="365" t="s">
        <v>38</v>
      </c>
      <c r="M170" s="365" t="s">
        <v>38</v>
      </c>
      <c r="N170" s="365" t="s">
        <v>38</v>
      </c>
      <c r="O170" s="365" t="s">
        <v>38</v>
      </c>
      <c r="P170" s="365" t="s">
        <v>38</v>
      </c>
      <c r="Q170" s="365" t="s">
        <v>38</v>
      </c>
      <c r="R170" s="365" t="s">
        <v>38</v>
      </c>
      <c r="S170" s="365" t="s">
        <v>38</v>
      </c>
      <c r="T170" s="365" t="s">
        <v>38</v>
      </c>
      <c r="U170" s="365" t="s">
        <v>38</v>
      </c>
      <c r="V170" s="365" t="s">
        <v>38</v>
      </c>
      <c r="W170" s="365" t="s">
        <v>38</v>
      </c>
      <c r="X170" s="365" t="s">
        <v>38</v>
      </c>
      <c r="Y170" s="365" t="s">
        <v>38</v>
      </c>
      <c r="Z170" s="365" t="s">
        <v>38</v>
      </c>
    </row>
    <row r="171" spans="1:26">
      <c r="A171" s="353">
        <v>166</v>
      </c>
      <c r="B171" s="364" t="s">
        <v>380</v>
      </c>
      <c r="C171" s="123" t="s">
        <v>380</v>
      </c>
      <c r="D171" s="365" t="s">
        <v>102</v>
      </c>
      <c r="E171" s="365" t="s">
        <v>124</v>
      </c>
      <c r="F171" s="365" t="s">
        <v>124</v>
      </c>
      <c r="G171" s="68" t="s">
        <v>38</v>
      </c>
      <c r="H171" s="376">
        <v>3493</v>
      </c>
      <c r="I171" s="315" t="s">
        <v>386</v>
      </c>
      <c r="J171" s="113" t="s">
        <v>111</v>
      </c>
      <c r="K171" s="123" t="s">
        <v>431</v>
      </c>
      <c r="L171" s="365" t="s">
        <v>38</v>
      </c>
      <c r="M171" s="365" t="s">
        <v>38</v>
      </c>
      <c r="N171" s="365" t="s">
        <v>38</v>
      </c>
      <c r="O171" s="365" t="s">
        <v>38</v>
      </c>
      <c r="P171" s="365" t="s">
        <v>38</v>
      </c>
      <c r="Q171" s="365" t="s">
        <v>38</v>
      </c>
      <c r="R171" s="365" t="s">
        <v>38</v>
      </c>
      <c r="S171" s="365" t="s">
        <v>38</v>
      </c>
      <c r="T171" s="365" t="s">
        <v>38</v>
      </c>
      <c r="U171" s="365" t="s">
        <v>38</v>
      </c>
      <c r="V171" s="365" t="s">
        <v>38</v>
      </c>
      <c r="W171" s="365" t="s">
        <v>38</v>
      </c>
      <c r="X171" s="365" t="s">
        <v>38</v>
      </c>
      <c r="Y171" s="365" t="s">
        <v>38</v>
      </c>
      <c r="Z171" s="365" t="s">
        <v>38</v>
      </c>
    </row>
    <row r="172" spans="1:26">
      <c r="A172" s="353">
        <v>167</v>
      </c>
      <c r="B172" s="364" t="s">
        <v>380</v>
      </c>
      <c r="C172" s="123" t="s">
        <v>380</v>
      </c>
      <c r="D172" s="365" t="s">
        <v>102</v>
      </c>
      <c r="E172" s="365" t="s">
        <v>124</v>
      </c>
      <c r="F172" s="365" t="s">
        <v>124</v>
      </c>
      <c r="G172" s="68" t="s">
        <v>38</v>
      </c>
      <c r="H172" s="376">
        <v>3200</v>
      </c>
      <c r="I172" s="315" t="s">
        <v>386</v>
      </c>
      <c r="J172" s="113" t="s">
        <v>111</v>
      </c>
      <c r="K172" s="123" t="s">
        <v>393</v>
      </c>
      <c r="L172" s="365" t="s">
        <v>38</v>
      </c>
      <c r="M172" s="365" t="s">
        <v>38</v>
      </c>
      <c r="N172" s="365" t="s">
        <v>38</v>
      </c>
      <c r="O172" s="365" t="s">
        <v>38</v>
      </c>
      <c r="P172" s="365" t="s">
        <v>38</v>
      </c>
      <c r="Q172" s="365" t="s">
        <v>38</v>
      </c>
      <c r="R172" s="365" t="s">
        <v>38</v>
      </c>
      <c r="S172" s="365" t="s">
        <v>38</v>
      </c>
      <c r="T172" s="365" t="s">
        <v>38</v>
      </c>
      <c r="U172" s="365" t="s">
        <v>38</v>
      </c>
      <c r="V172" s="365" t="s">
        <v>38</v>
      </c>
      <c r="W172" s="365" t="s">
        <v>38</v>
      </c>
      <c r="X172" s="365" t="s">
        <v>38</v>
      </c>
      <c r="Y172" s="365" t="s">
        <v>38</v>
      </c>
      <c r="Z172" s="365" t="s">
        <v>38</v>
      </c>
    </row>
    <row r="173" spans="1:26">
      <c r="A173" s="353">
        <v>168</v>
      </c>
      <c r="B173" s="364" t="s">
        <v>380</v>
      </c>
      <c r="C173" s="123" t="s">
        <v>380</v>
      </c>
      <c r="D173" s="365" t="s">
        <v>102</v>
      </c>
      <c r="E173" s="365" t="s">
        <v>124</v>
      </c>
      <c r="F173" s="365" t="s">
        <v>124</v>
      </c>
      <c r="G173" s="68" t="s">
        <v>38</v>
      </c>
      <c r="H173" s="376">
        <v>3294</v>
      </c>
      <c r="I173" s="315" t="s">
        <v>386</v>
      </c>
      <c r="J173" s="113" t="s">
        <v>111</v>
      </c>
      <c r="K173" s="123" t="s">
        <v>432</v>
      </c>
      <c r="L173" s="365" t="s">
        <v>38</v>
      </c>
      <c r="M173" s="365" t="s">
        <v>38</v>
      </c>
      <c r="N173" s="365" t="s">
        <v>38</v>
      </c>
      <c r="O173" s="365" t="s">
        <v>38</v>
      </c>
      <c r="P173" s="365" t="s">
        <v>38</v>
      </c>
      <c r="Q173" s="365" t="s">
        <v>38</v>
      </c>
      <c r="R173" s="365" t="s">
        <v>38</v>
      </c>
      <c r="S173" s="365" t="s">
        <v>38</v>
      </c>
      <c r="T173" s="365" t="s">
        <v>38</v>
      </c>
      <c r="U173" s="365" t="s">
        <v>38</v>
      </c>
      <c r="V173" s="365" t="s">
        <v>38</v>
      </c>
      <c r="W173" s="365" t="s">
        <v>38</v>
      </c>
      <c r="X173" s="365" t="s">
        <v>38</v>
      </c>
      <c r="Y173" s="365" t="s">
        <v>38</v>
      </c>
      <c r="Z173" s="365" t="s">
        <v>38</v>
      </c>
    </row>
    <row r="174" spans="1:26">
      <c r="A174" s="353">
        <v>169</v>
      </c>
      <c r="B174" s="364" t="s">
        <v>380</v>
      </c>
      <c r="C174" s="123" t="s">
        <v>380</v>
      </c>
      <c r="D174" s="365" t="s">
        <v>102</v>
      </c>
      <c r="E174" s="365" t="s">
        <v>124</v>
      </c>
      <c r="F174" s="365" t="s">
        <v>124</v>
      </c>
      <c r="G174" s="68" t="s">
        <v>38</v>
      </c>
      <c r="H174" s="376">
        <v>400</v>
      </c>
      <c r="I174" s="315" t="s">
        <v>386</v>
      </c>
      <c r="J174" s="113" t="s">
        <v>111</v>
      </c>
      <c r="K174" s="123" t="s">
        <v>432</v>
      </c>
      <c r="L174" s="365" t="s">
        <v>38</v>
      </c>
      <c r="M174" s="365" t="s">
        <v>38</v>
      </c>
      <c r="N174" s="365" t="s">
        <v>38</v>
      </c>
      <c r="O174" s="365" t="s">
        <v>38</v>
      </c>
      <c r="P174" s="365" t="s">
        <v>38</v>
      </c>
      <c r="Q174" s="365" t="s">
        <v>38</v>
      </c>
      <c r="R174" s="365" t="s">
        <v>38</v>
      </c>
      <c r="S174" s="365" t="s">
        <v>38</v>
      </c>
      <c r="T174" s="365" t="s">
        <v>38</v>
      </c>
      <c r="U174" s="365" t="s">
        <v>38</v>
      </c>
      <c r="V174" s="365" t="s">
        <v>38</v>
      </c>
      <c r="W174" s="365" t="s">
        <v>38</v>
      </c>
      <c r="X174" s="365" t="s">
        <v>38</v>
      </c>
      <c r="Y174" s="365" t="s">
        <v>38</v>
      </c>
      <c r="Z174" s="365" t="s">
        <v>38</v>
      </c>
    </row>
    <row r="175" spans="1:26">
      <c r="A175" s="353">
        <v>170</v>
      </c>
      <c r="B175" s="364" t="s">
        <v>380</v>
      </c>
      <c r="C175" s="123" t="s">
        <v>380</v>
      </c>
      <c r="D175" s="365" t="s">
        <v>102</v>
      </c>
      <c r="E175" s="365" t="s">
        <v>124</v>
      </c>
      <c r="F175" s="365" t="s">
        <v>124</v>
      </c>
      <c r="G175" s="68" t="s">
        <v>38</v>
      </c>
      <c r="H175" s="376">
        <v>700</v>
      </c>
      <c r="I175" s="315" t="s">
        <v>386</v>
      </c>
      <c r="J175" s="113" t="s">
        <v>111</v>
      </c>
      <c r="K175" s="123" t="s">
        <v>414</v>
      </c>
      <c r="L175" s="365" t="s">
        <v>38</v>
      </c>
      <c r="M175" s="365" t="s">
        <v>38</v>
      </c>
      <c r="N175" s="365" t="s">
        <v>38</v>
      </c>
      <c r="O175" s="365" t="s">
        <v>38</v>
      </c>
      <c r="P175" s="365" t="s">
        <v>38</v>
      </c>
      <c r="Q175" s="365" t="s">
        <v>38</v>
      </c>
      <c r="R175" s="365" t="s">
        <v>38</v>
      </c>
      <c r="S175" s="365" t="s">
        <v>38</v>
      </c>
      <c r="T175" s="365" t="s">
        <v>38</v>
      </c>
      <c r="U175" s="365" t="s">
        <v>38</v>
      </c>
      <c r="V175" s="365" t="s">
        <v>38</v>
      </c>
      <c r="W175" s="365" t="s">
        <v>38</v>
      </c>
      <c r="X175" s="365" t="s">
        <v>38</v>
      </c>
      <c r="Y175" s="365" t="s">
        <v>38</v>
      </c>
      <c r="Z175" s="365" t="s">
        <v>38</v>
      </c>
    </row>
    <row r="176" spans="1:26">
      <c r="A176" s="353">
        <v>171</v>
      </c>
      <c r="B176" s="364" t="s">
        <v>380</v>
      </c>
      <c r="C176" s="123" t="s">
        <v>380</v>
      </c>
      <c r="D176" s="365" t="s">
        <v>102</v>
      </c>
      <c r="E176" s="365" t="s">
        <v>124</v>
      </c>
      <c r="F176" s="365" t="s">
        <v>124</v>
      </c>
      <c r="G176" s="68" t="s">
        <v>38</v>
      </c>
      <c r="H176" s="376">
        <v>2196</v>
      </c>
      <c r="I176" s="315" t="s">
        <v>386</v>
      </c>
      <c r="J176" s="113" t="s">
        <v>111</v>
      </c>
      <c r="K176" s="123" t="s">
        <v>433</v>
      </c>
      <c r="L176" s="365" t="s">
        <v>38</v>
      </c>
      <c r="M176" s="365" t="s">
        <v>38</v>
      </c>
      <c r="N176" s="365" t="s">
        <v>38</v>
      </c>
      <c r="O176" s="365" t="s">
        <v>38</v>
      </c>
      <c r="P176" s="365" t="s">
        <v>38</v>
      </c>
      <c r="Q176" s="365" t="s">
        <v>38</v>
      </c>
      <c r="R176" s="365" t="s">
        <v>38</v>
      </c>
      <c r="S176" s="365" t="s">
        <v>38</v>
      </c>
      <c r="T176" s="365" t="s">
        <v>38</v>
      </c>
      <c r="U176" s="365" t="s">
        <v>38</v>
      </c>
      <c r="V176" s="365" t="s">
        <v>38</v>
      </c>
      <c r="W176" s="365" t="s">
        <v>38</v>
      </c>
      <c r="X176" s="365" t="s">
        <v>38</v>
      </c>
      <c r="Y176" s="365" t="s">
        <v>38</v>
      </c>
      <c r="Z176" s="365" t="s">
        <v>38</v>
      </c>
    </row>
    <row r="177" spans="1:26">
      <c r="A177" s="353">
        <v>172</v>
      </c>
      <c r="B177" s="364" t="s">
        <v>380</v>
      </c>
      <c r="C177" s="123" t="s">
        <v>380</v>
      </c>
      <c r="D177" s="365" t="s">
        <v>102</v>
      </c>
      <c r="E177" s="365" t="s">
        <v>124</v>
      </c>
      <c r="F177" s="365" t="s">
        <v>124</v>
      </c>
      <c r="G177" s="68" t="s">
        <v>38</v>
      </c>
      <c r="H177" s="376">
        <v>3200</v>
      </c>
      <c r="I177" s="315" t="s">
        <v>386</v>
      </c>
      <c r="J177" s="113" t="s">
        <v>111</v>
      </c>
      <c r="K177" s="123" t="s">
        <v>376</v>
      </c>
      <c r="L177" s="365" t="s">
        <v>38</v>
      </c>
      <c r="M177" s="365" t="s">
        <v>38</v>
      </c>
      <c r="N177" s="365" t="s">
        <v>38</v>
      </c>
      <c r="O177" s="365" t="s">
        <v>38</v>
      </c>
      <c r="P177" s="365" t="s">
        <v>38</v>
      </c>
      <c r="Q177" s="365" t="s">
        <v>38</v>
      </c>
      <c r="R177" s="365" t="s">
        <v>38</v>
      </c>
      <c r="S177" s="365" t="s">
        <v>38</v>
      </c>
      <c r="T177" s="365" t="s">
        <v>38</v>
      </c>
      <c r="U177" s="365" t="s">
        <v>38</v>
      </c>
      <c r="V177" s="365" t="s">
        <v>38</v>
      </c>
      <c r="W177" s="365" t="s">
        <v>38</v>
      </c>
      <c r="X177" s="365" t="s">
        <v>38</v>
      </c>
      <c r="Y177" s="365" t="s">
        <v>38</v>
      </c>
      <c r="Z177" s="365" t="s">
        <v>38</v>
      </c>
    </row>
    <row r="178" spans="1:26">
      <c r="A178" s="353">
        <v>173</v>
      </c>
      <c r="B178" s="364" t="s">
        <v>380</v>
      </c>
      <c r="C178" s="123" t="s">
        <v>380</v>
      </c>
      <c r="D178" s="365" t="s">
        <v>102</v>
      </c>
      <c r="E178" s="365" t="s">
        <v>124</v>
      </c>
      <c r="F178" s="365" t="s">
        <v>124</v>
      </c>
      <c r="G178" s="68" t="s">
        <v>38</v>
      </c>
      <c r="H178" s="376">
        <v>2196</v>
      </c>
      <c r="I178" s="315" t="s">
        <v>386</v>
      </c>
      <c r="J178" s="113" t="s">
        <v>111</v>
      </c>
      <c r="K178" s="123" t="s">
        <v>382</v>
      </c>
      <c r="L178" s="365" t="s">
        <v>38</v>
      </c>
      <c r="M178" s="365" t="s">
        <v>38</v>
      </c>
      <c r="N178" s="365" t="s">
        <v>38</v>
      </c>
      <c r="O178" s="365" t="s">
        <v>38</v>
      </c>
      <c r="P178" s="365" t="s">
        <v>38</v>
      </c>
      <c r="Q178" s="365" t="s">
        <v>38</v>
      </c>
      <c r="R178" s="365" t="s">
        <v>38</v>
      </c>
      <c r="S178" s="365" t="s">
        <v>38</v>
      </c>
      <c r="T178" s="365" t="s">
        <v>38</v>
      </c>
      <c r="U178" s="365" t="s">
        <v>38</v>
      </c>
      <c r="V178" s="365" t="s">
        <v>38</v>
      </c>
      <c r="W178" s="365" t="s">
        <v>38</v>
      </c>
      <c r="X178" s="365" t="s">
        <v>38</v>
      </c>
      <c r="Y178" s="365" t="s">
        <v>38</v>
      </c>
      <c r="Z178" s="365" t="s">
        <v>38</v>
      </c>
    </row>
    <row r="179" spans="1:26">
      <c r="A179" s="353">
        <v>174</v>
      </c>
      <c r="B179" s="364" t="s">
        <v>380</v>
      </c>
      <c r="C179" s="123" t="s">
        <v>380</v>
      </c>
      <c r="D179" s="365" t="s">
        <v>102</v>
      </c>
      <c r="E179" s="365" t="s">
        <v>124</v>
      </c>
      <c r="F179" s="365" t="s">
        <v>124</v>
      </c>
      <c r="G179" s="68" t="s">
        <v>38</v>
      </c>
      <c r="H179" s="376">
        <v>700</v>
      </c>
      <c r="I179" s="315" t="s">
        <v>386</v>
      </c>
      <c r="J179" s="113" t="s">
        <v>111</v>
      </c>
      <c r="K179" s="123" t="s">
        <v>353</v>
      </c>
      <c r="L179" s="365" t="s">
        <v>38</v>
      </c>
      <c r="M179" s="365" t="s">
        <v>38</v>
      </c>
      <c r="N179" s="365" t="s">
        <v>38</v>
      </c>
      <c r="O179" s="365" t="s">
        <v>38</v>
      </c>
      <c r="P179" s="365" t="s">
        <v>38</v>
      </c>
      <c r="Q179" s="365" t="s">
        <v>38</v>
      </c>
      <c r="R179" s="365" t="s">
        <v>38</v>
      </c>
      <c r="S179" s="365" t="s">
        <v>38</v>
      </c>
      <c r="T179" s="365" t="s">
        <v>38</v>
      </c>
      <c r="U179" s="365" t="s">
        <v>38</v>
      </c>
      <c r="V179" s="365" t="s">
        <v>38</v>
      </c>
      <c r="W179" s="365" t="s">
        <v>38</v>
      </c>
      <c r="X179" s="365" t="s">
        <v>38</v>
      </c>
      <c r="Y179" s="365" t="s">
        <v>38</v>
      </c>
      <c r="Z179" s="365" t="s">
        <v>38</v>
      </c>
    </row>
    <row r="180" spans="1:26">
      <c r="A180" s="353">
        <v>175</v>
      </c>
      <c r="B180" s="364" t="s">
        <v>380</v>
      </c>
      <c r="C180" s="123" t="s">
        <v>380</v>
      </c>
      <c r="D180" s="365" t="s">
        <v>102</v>
      </c>
      <c r="E180" s="365" t="s">
        <v>124</v>
      </c>
      <c r="F180" s="365" t="s">
        <v>124</v>
      </c>
      <c r="G180" s="68" t="s">
        <v>38</v>
      </c>
      <c r="H180" s="376">
        <v>700</v>
      </c>
      <c r="I180" s="315" t="s">
        <v>386</v>
      </c>
      <c r="J180" s="113" t="s">
        <v>111</v>
      </c>
      <c r="K180" s="123" t="s">
        <v>366</v>
      </c>
      <c r="L180" s="365" t="s">
        <v>38</v>
      </c>
      <c r="M180" s="365" t="s">
        <v>38</v>
      </c>
      <c r="N180" s="365" t="s">
        <v>38</v>
      </c>
      <c r="O180" s="365" t="s">
        <v>38</v>
      </c>
      <c r="P180" s="365" t="s">
        <v>38</v>
      </c>
      <c r="Q180" s="365" t="s">
        <v>38</v>
      </c>
      <c r="R180" s="365" t="s">
        <v>38</v>
      </c>
      <c r="S180" s="365" t="s">
        <v>38</v>
      </c>
      <c r="T180" s="365" t="s">
        <v>38</v>
      </c>
      <c r="U180" s="365" t="s">
        <v>38</v>
      </c>
      <c r="V180" s="365" t="s">
        <v>38</v>
      </c>
      <c r="W180" s="365" t="s">
        <v>38</v>
      </c>
      <c r="X180" s="365" t="s">
        <v>38</v>
      </c>
      <c r="Y180" s="365" t="s">
        <v>38</v>
      </c>
      <c r="Z180" s="365" t="s">
        <v>38</v>
      </c>
    </row>
    <row r="181" spans="1:26">
      <c r="A181" s="353">
        <v>176</v>
      </c>
      <c r="B181" s="364" t="s">
        <v>380</v>
      </c>
      <c r="C181" s="123" t="s">
        <v>380</v>
      </c>
      <c r="D181" s="365" t="s">
        <v>102</v>
      </c>
      <c r="E181" s="365" t="s">
        <v>124</v>
      </c>
      <c r="F181" s="365" t="s">
        <v>124</v>
      </c>
      <c r="G181" s="68" t="s">
        <v>38</v>
      </c>
      <c r="H181" s="376">
        <v>700</v>
      </c>
      <c r="I181" s="315" t="s">
        <v>386</v>
      </c>
      <c r="J181" s="113" t="s">
        <v>111</v>
      </c>
      <c r="K181" s="123" t="s">
        <v>434</v>
      </c>
      <c r="L181" s="365" t="s">
        <v>38</v>
      </c>
      <c r="M181" s="365" t="s">
        <v>38</v>
      </c>
      <c r="N181" s="365" t="s">
        <v>38</v>
      </c>
      <c r="O181" s="365" t="s">
        <v>38</v>
      </c>
      <c r="P181" s="365" t="s">
        <v>38</v>
      </c>
      <c r="Q181" s="365" t="s">
        <v>38</v>
      </c>
      <c r="R181" s="365" t="s">
        <v>38</v>
      </c>
      <c r="S181" s="365" t="s">
        <v>38</v>
      </c>
      <c r="T181" s="365" t="s">
        <v>38</v>
      </c>
      <c r="U181" s="365" t="s">
        <v>38</v>
      </c>
      <c r="V181" s="365" t="s">
        <v>38</v>
      </c>
      <c r="W181" s="365" t="s">
        <v>38</v>
      </c>
      <c r="X181" s="365" t="s">
        <v>38</v>
      </c>
      <c r="Y181" s="365" t="s">
        <v>38</v>
      </c>
      <c r="Z181" s="365" t="s">
        <v>38</v>
      </c>
    </row>
    <row r="182" spans="1:26">
      <c r="A182" s="353">
        <v>177</v>
      </c>
      <c r="B182" s="364" t="s">
        <v>380</v>
      </c>
      <c r="C182" s="123" t="s">
        <v>380</v>
      </c>
      <c r="D182" s="365" t="s">
        <v>102</v>
      </c>
      <c r="E182" s="365" t="s">
        <v>124</v>
      </c>
      <c r="F182" s="365" t="s">
        <v>124</v>
      </c>
      <c r="G182" s="68" t="s">
        <v>38</v>
      </c>
      <c r="H182" s="376">
        <v>3488.99</v>
      </c>
      <c r="I182" s="315" t="s">
        <v>386</v>
      </c>
      <c r="J182" s="113" t="s">
        <v>111</v>
      </c>
      <c r="K182" s="123" t="s">
        <v>426</v>
      </c>
      <c r="L182" s="365" t="s">
        <v>38</v>
      </c>
      <c r="M182" s="365" t="s">
        <v>38</v>
      </c>
      <c r="N182" s="365" t="s">
        <v>38</v>
      </c>
      <c r="O182" s="365" t="s">
        <v>38</v>
      </c>
      <c r="P182" s="365" t="s">
        <v>38</v>
      </c>
      <c r="Q182" s="365" t="s">
        <v>38</v>
      </c>
      <c r="R182" s="365" t="s">
        <v>38</v>
      </c>
      <c r="S182" s="365" t="s">
        <v>38</v>
      </c>
      <c r="T182" s="365" t="s">
        <v>38</v>
      </c>
      <c r="U182" s="365" t="s">
        <v>38</v>
      </c>
      <c r="V182" s="365" t="s">
        <v>38</v>
      </c>
      <c r="W182" s="365" t="s">
        <v>38</v>
      </c>
      <c r="X182" s="365" t="s">
        <v>38</v>
      </c>
      <c r="Y182" s="365" t="s">
        <v>38</v>
      </c>
      <c r="Z182" s="365" t="s">
        <v>38</v>
      </c>
    </row>
    <row r="183" spans="1:26">
      <c r="A183" s="353">
        <v>178</v>
      </c>
      <c r="B183" s="364" t="s">
        <v>380</v>
      </c>
      <c r="C183" s="123" t="s">
        <v>380</v>
      </c>
      <c r="D183" s="365" t="s">
        <v>102</v>
      </c>
      <c r="E183" s="365" t="s">
        <v>124</v>
      </c>
      <c r="F183" s="365" t="s">
        <v>124</v>
      </c>
      <c r="G183" s="68" t="s">
        <v>38</v>
      </c>
      <c r="H183" s="376">
        <v>3488.99</v>
      </c>
      <c r="I183" s="315" t="s">
        <v>386</v>
      </c>
      <c r="J183" s="113" t="s">
        <v>111</v>
      </c>
      <c r="K183" s="123" t="s">
        <v>366</v>
      </c>
      <c r="L183" s="365" t="s">
        <v>38</v>
      </c>
      <c r="M183" s="365" t="s">
        <v>38</v>
      </c>
      <c r="N183" s="365" t="s">
        <v>38</v>
      </c>
      <c r="O183" s="365" t="s">
        <v>38</v>
      </c>
      <c r="P183" s="365" t="s">
        <v>38</v>
      </c>
      <c r="Q183" s="365" t="s">
        <v>38</v>
      </c>
      <c r="R183" s="365" t="s">
        <v>38</v>
      </c>
      <c r="S183" s="365" t="s">
        <v>38</v>
      </c>
      <c r="T183" s="365" t="s">
        <v>38</v>
      </c>
      <c r="U183" s="365" t="s">
        <v>38</v>
      </c>
      <c r="V183" s="365" t="s">
        <v>38</v>
      </c>
      <c r="W183" s="365" t="s">
        <v>38</v>
      </c>
      <c r="X183" s="365" t="s">
        <v>38</v>
      </c>
      <c r="Y183" s="365" t="s">
        <v>38</v>
      </c>
      <c r="Z183" s="365" t="s">
        <v>38</v>
      </c>
    </row>
    <row r="184" spans="1:26">
      <c r="A184" s="353">
        <v>179</v>
      </c>
      <c r="B184" s="364" t="s">
        <v>380</v>
      </c>
      <c r="C184" s="123" t="s">
        <v>380</v>
      </c>
      <c r="D184" s="365" t="s">
        <v>102</v>
      </c>
      <c r="E184" s="365" t="s">
        <v>124</v>
      </c>
      <c r="F184" s="365" t="s">
        <v>124</v>
      </c>
      <c r="G184" s="68" t="s">
        <v>38</v>
      </c>
      <c r="H184" s="376">
        <v>3488.99</v>
      </c>
      <c r="I184" s="315" t="s">
        <v>386</v>
      </c>
      <c r="J184" s="113" t="s">
        <v>111</v>
      </c>
      <c r="K184" s="123" t="s">
        <v>388</v>
      </c>
      <c r="L184" s="365" t="s">
        <v>38</v>
      </c>
      <c r="M184" s="365" t="s">
        <v>38</v>
      </c>
      <c r="N184" s="365" t="s">
        <v>38</v>
      </c>
      <c r="O184" s="365" t="s">
        <v>38</v>
      </c>
      <c r="P184" s="365" t="s">
        <v>38</v>
      </c>
      <c r="Q184" s="365" t="s">
        <v>38</v>
      </c>
      <c r="R184" s="365" t="s">
        <v>38</v>
      </c>
      <c r="S184" s="365" t="s">
        <v>38</v>
      </c>
      <c r="T184" s="365" t="s">
        <v>38</v>
      </c>
      <c r="U184" s="365" t="s">
        <v>38</v>
      </c>
      <c r="V184" s="365" t="s">
        <v>38</v>
      </c>
      <c r="W184" s="365" t="s">
        <v>38</v>
      </c>
      <c r="X184" s="365" t="s">
        <v>38</v>
      </c>
      <c r="Y184" s="365" t="s">
        <v>38</v>
      </c>
      <c r="Z184" s="365" t="s">
        <v>38</v>
      </c>
    </row>
    <row r="185" spans="1:26">
      <c r="A185" s="353">
        <v>180</v>
      </c>
      <c r="B185" s="364" t="s">
        <v>380</v>
      </c>
      <c r="C185" s="123" t="s">
        <v>380</v>
      </c>
      <c r="D185" s="365" t="s">
        <v>102</v>
      </c>
      <c r="E185" s="365" t="s">
        <v>124</v>
      </c>
      <c r="F185" s="365" t="s">
        <v>124</v>
      </c>
      <c r="G185" s="68" t="s">
        <v>38</v>
      </c>
      <c r="H185" s="376">
        <v>3498</v>
      </c>
      <c r="I185" s="315" t="s">
        <v>386</v>
      </c>
      <c r="J185" s="113" t="s">
        <v>111</v>
      </c>
      <c r="K185" s="123" t="s">
        <v>366</v>
      </c>
      <c r="L185" s="365" t="s">
        <v>38</v>
      </c>
      <c r="M185" s="365" t="s">
        <v>38</v>
      </c>
      <c r="N185" s="365" t="s">
        <v>38</v>
      </c>
      <c r="O185" s="365" t="s">
        <v>38</v>
      </c>
      <c r="P185" s="365" t="s">
        <v>38</v>
      </c>
      <c r="Q185" s="365" t="s">
        <v>38</v>
      </c>
      <c r="R185" s="365" t="s">
        <v>38</v>
      </c>
      <c r="S185" s="365" t="s">
        <v>38</v>
      </c>
      <c r="T185" s="365" t="s">
        <v>38</v>
      </c>
      <c r="U185" s="365" t="s">
        <v>38</v>
      </c>
      <c r="V185" s="365" t="s">
        <v>38</v>
      </c>
      <c r="W185" s="365" t="s">
        <v>38</v>
      </c>
      <c r="X185" s="365" t="s">
        <v>38</v>
      </c>
      <c r="Y185" s="365" t="s">
        <v>38</v>
      </c>
      <c r="Z185" s="365" t="s">
        <v>38</v>
      </c>
    </row>
    <row r="186" spans="1:26">
      <c r="A186" s="353">
        <v>181</v>
      </c>
      <c r="B186" s="364" t="s">
        <v>380</v>
      </c>
      <c r="C186" s="123" t="s">
        <v>380</v>
      </c>
      <c r="D186" s="365" t="s">
        <v>102</v>
      </c>
      <c r="E186" s="365" t="s">
        <v>124</v>
      </c>
      <c r="F186" s="365" t="s">
        <v>124</v>
      </c>
      <c r="G186" s="68" t="s">
        <v>38</v>
      </c>
      <c r="H186" s="376">
        <v>400</v>
      </c>
      <c r="I186" s="315" t="s">
        <v>386</v>
      </c>
      <c r="J186" s="113" t="s">
        <v>111</v>
      </c>
      <c r="K186" s="123" t="s">
        <v>413</v>
      </c>
      <c r="L186" s="365" t="s">
        <v>38</v>
      </c>
      <c r="M186" s="365" t="s">
        <v>38</v>
      </c>
      <c r="N186" s="365" t="s">
        <v>38</v>
      </c>
      <c r="O186" s="365" t="s">
        <v>38</v>
      </c>
      <c r="P186" s="365" t="s">
        <v>38</v>
      </c>
      <c r="Q186" s="365" t="s">
        <v>38</v>
      </c>
      <c r="R186" s="365" t="s">
        <v>38</v>
      </c>
      <c r="S186" s="365" t="s">
        <v>38</v>
      </c>
      <c r="T186" s="365" t="s">
        <v>38</v>
      </c>
      <c r="U186" s="365" t="s">
        <v>38</v>
      </c>
      <c r="V186" s="365" t="s">
        <v>38</v>
      </c>
      <c r="W186" s="365" t="s">
        <v>38</v>
      </c>
      <c r="X186" s="365" t="s">
        <v>38</v>
      </c>
      <c r="Y186" s="365" t="s">
        <v>38</v>
      </c>
      <c r="Z186" s="365" t="s">
        <v>38</v>
      </c>
    </row>
    <row r="187" spans="1:26">
      <c r="A187" s="353">
        <v>182</v>
      </c>
      <c r="B187" s="364" t="s">
        <v>380</v>
      </c>
      <c r="C187" s="123" t="s">
        <v>380</v>
      </c>
      <c r="D187" s="365" t="s">
        <v>102</v>
      </c>
      <c r="E187" s="365" t="s">
        <v>124</v>
      </c>
      <c r="F187" s="365" t="s">
        <v>124</v>
      </c>
      <c r="G187" s="68" t="s">
        <v>38</v>
      </c>
      <c r="H187" s="376">
        <v>3294</v>
      </c>
      <c r="I187" s="315" t="s">
        <v>386</v>
      </c>
      <c r="J187" s="113" t="s">
        <v>111</v>
      </c>
      <c r="K187" s="123" t="s">
        <v>388</v>
      </c>
      <c r="L187" s="365" t="s">
        <v>38</v>
      </c>
      <c r="M187" s="365" t="s">
        <v>38</v>
      </c>
      <c r="N187" s="365" t="s">
        <v>38</v>
      </c>
      <c r="O187" s="365" t="s">
        <v>38</v>
      </c>
      <c r="P187" s="365" t="s">
        <v>38</v>
      </c>
      <c r="Q187" s="365" t="s">
        <v>38</v>
      </c>
      <c r="R187" s="365" t="s">
        <v>38</v>
      </c>
      <c r="S187" s="365" t="s">
        <v>38</v>
      </c>
      <c r="T187" s="365" t="s">
        <v>38</v>
      </c>
      <c r="U187" s="365" t="s">
        <v>38</v>
      </c>
      <c r="V187" s="365" t="s">
        <v>38</v>
      </c>
      <c r="W187" s="365" t="s">
        <v>38</v>
      </c>
      <c r="X187" s="365" t="s">
        <v>38</v>
      </c>
      <c r="Y187" s="365" t="s">
        <v>38</v>
      </c>
      <c r="Z187" s="365" t="s">
        <v>38</v>
      </c>
    </row>
    <row r="188" spans="1:26">
      <c r="A188" s="353">
        <v>183</v>
      </c>
      <c r="B188" s="364" t="s">
        <v>380</v>
      </c>
      <c r="C188" s="123" t="s">
        <v>380</v>
      </c>
      <c r="D188" s="365" t="s">
        <v>102</v>
      </c>
      <c r="E188" s="365" t="s">
        <v>124</v>
      </c>
      <c r="F188" s="365" t="s">
        <v>124</v>
      </c>
      <c r="G188" s="68" t="s">
        <v>38</v>
      </c>
      <c r="H188" s="376">
        <v>3000</v>
      </c>
      <c r="I188" s="315" t="s">
        <v>386</v>
      </c>
      <c r="J188" s="113" t="s">
        <v>111</v>
      </c>
      <c r="K188" s="123" t="s">
        <v>388</v>
      </c>
      <c r="L188" s="365" t="s">
        <v>38</v>
      </c>
      <c r="M188" s="365" t="s">
        <v>38</v>
      </c>
      <c r="N188" s="365" t="s">
        <v>38</v>
      </c>
      <c r="O188" s="365" t="s">
        <v>38</v>
      </c>
      <c r="P188" s="365" t="s">
        <v>38</v>
      </c>
      <c r="Q188" s="365" t="s">
        <v>38</v>
      </c>
      <c r="R188" s="365" t="s">
        <v>38</v>
      </c>
      <c r="S188" s="365" t="s">
        <v>38</v>
      </c>
      <c r="T188" s="365" t="s">
        <v>38</v>
      </c>
      <c r="U188" s="365" t="s">
        <v>38</v>
      </c>
      <c r="V188" s="365" t="s">
        <v>38</v>
      </c>
      <c r="W188" s="365" t="s">
        <v>38</v>
      </c>
      <c r="X188" s="365" t="s">
        <v>38</v>
      </c>
      <c r="Y188" s="365" t="s">
        <v>38</v>
      </c>
      <c r="Z188" s="365" t="s">
        <v>38</v>
      </c>
    </row>
    <row r="189" spans="1:26">
      <c r="A189" s="353">
        <v>184</v>
      </c>
      <c r="B189" s="364" t="s">
        <v>380</v>
      </c>
      <c r="C189" s="123" t="s">
        <v>380</v>
      </c>
      <c r="D189" s="365" t="s">
        <v>102</v>
      </c>
      <c r="E189" s="365" t="s">
        <v>124</v>
      </c>
      <c r="F189" s="365" t="s">
        <v>124</v>
      </c>
      <c r="G189" s="68" t="s">
        <v>38</v>
      </c>
      <c r="H189" s="376">
        <v>400</v>
      </c>
      <c r="I189" s="315" t="s">
        <v>386</v>
      </c>
      <c r="J189" s="113" t="s">
        <v>111</v>
      </c>
      <c r="K189" s="123" t="s">
        <v>435</v>
      </c>
      <c r="L189" s="365" t="s">
        <v>38</v>
      </c>
      <c r="M189" s="365" t="s">
        <v>38</v>
      </c>
      <c r="N189" s="365" t="s">
        <v>38</v>
      </c>
      <c r="O189" s="365" t="s">
        <v>38</v>
      </c>
      <c r="P189" s="365" t="s">
        <v>38</v>
      </c>
      <c r="Q189" s="365" t="s">
        <v>38</v>
      </c>
      <c r="R189" s="365" t="s">
        <v>38</v>
      </c>
      <c r="S189" s="365" t="s">
        <v>38</v>
      </c>
      <c r="T189" s="365" t="s">
        <v>38</v>
      </c>
      <c r="U189" s="365" t="s">
        <v>38</v>
      </c>
      <c r="V189" s="365" t="s">
        <v>38</v>
      </c>
      <c r="W189" s="365" t="s">
        <v>38</v>
      </c>
      <c r="X189" s="365" t="s">
        <v>38</v>
      </c>
      <c r="Y189" s="365" t="s">
        <v>38</v>
      </c>
      <c r="Z189" s="365" t="s">
        <v>38</v>
      </c>
    </row>
    <row r="190" spans="1:26">
      <c r="A190" s="353">
        <v>185</v>
      </c>
      <c r="B190" s="364" t="s">
        <v>380</v>
      </c>
      <c r="C190" s="123" t="s">
        <v>380</v>
      </c>
      <c r="D190" s="365" t="s">
        <v>102</v>
      </c>
      <c r="E190" s="365" t="s">
        <v>124</v>
      </c>
      <c r="F190" s="365" t="s">
        <v>124</v>
      </c>
      <c r="G190" s="68" t="s">
        <v>38</v>
      </c>
      <c r="H190" s="376">
        <v>400</v>
      </c>
      <c r="I190" s="315" t="s">
        <v>386</v>
      </c>
      <c r="J190" s="113" t="s">
        <v>111</v>
      </c>
      <c r="K190" s="123" t="s">
        <v>436</v>
      </c>
      <c r="L190" s="365" t="s">
        <v>38</v>
      </c>
      <c r="M190" s="365" t="s">
        <v>38</v>
      </c>
      <c r="N190" s="365" t="s">
        <v>38</v>
      </c>
      <c r="O190" s="365" t="s">
        <v>38</v>
      </c>
      <c r="P190" s="365" t="s">
        <v>38</v>
      </c>
      <c r="Q190" s="365" t="s">
        <v>38</v>
      </c>
      <c r="R190" s="365" t="s">
        <v>38</v>
      </c>
      <c r="S190" s="365" t="s">
        <v>38</v>
      </c>
      <c r="T190" s="365" t="s">
        <v>38</v>
      </c>
      <c r="U190" s="365" t="s">
        <v>38</v>
      </c>
      <c r="V190" s="365" t="s">
        <v>38</v>
      </c>
      <c r="W190" s="365" t="s">
        <v>38</v>
      </c>
      <c r="X190" s="365" t="s">
        <v>38</v>
      </c>
      <c r="Y190" s="365" t="s">
        <v>38</v>
      </c>
      <c r="Z190" s="365" t="s">
        <v>38</v>
      </c>
    </row>
    <row r="191" spans="1:26">
      <c r="A191" s="353">
        <v>186</v>
      </c>
      <c r="B191" s="364" t="s">
        <v>380</v>
      </c>
      <c r="C191" s="123" t="s">
        <v>380</v>
      </c>
      <c r="D191" s="365" t="s">
        <v>102</v>
      </c>
      <c r="E191" s="365" t="s">
        <v>124</v>
      </c>
      <c r="F191" s="365" t="s">
        <v>124</v>
      </c>
      <c r="G191" s="68" t="s">
        <v>38</v>
      </c>
      <c r="H191" s="376">
        <v>3452.6</v>
      </c>
      <c r="I191" s="315" t="s">
        <v>386</v>
      </c>
      <c r="J191" s="113" t="s">
        <v>111</v>
      </c>
      <c r="K191" s="123" t="s">
        <v>436</v>
      </c>
      <c r="L191" s="365" t="s">
        <v>38</v>
      </c>
      <c r="M191" s="365" t="s">
        <v>38</v>
      </c>
      <c r="N191" s="365" t="s">
        <v>38</v>
      </c>
      <c r="O191" s="365" t="s">
        <v>38</v>
      </c>
      <c r="P191" s="365" t="s">
        <v>38</v>
      </c>
      <c r="Q191" s="365" t="s">
        <v>38</v>
      </c>
      <c r="R191" s="365" t="s">
        <v>38</v>
      </c>
      <c r="S191" s="365" t="s">
        <v>38</v>
      </c>
      <c r="T191" s="365" t="s">
        <v>38</v>
      </c>
      <c r="U191" s="365" t="s">
        <v>38</v>
      </c>
      <c r="V191" s="365" t="s">
        <v>38</v>
      </c>
      <c r="W191" s="365" t="s">
        <v>38</v>
      </c>
      <c r="X191" s="365" t="s">
        <v>38</v>
      </c>
      <c r="Y191" s="365" t="s">
        <v>38</v>
      </c>
      <c r="Z191" s="365" t="s">
        <v>38</v>
      </c>
    </row>
    <row r="192" spans="1:26">
      <c r="A192" s="353">
        <v>187</v>
      </c>
      <c r="B192" s="364" t="s">
        <v>380</v>
      </c>
      <c r="C192" s="281" t="s">
        <v>380</v>
      </c>
      <c r="D192" s="365" t="s">
        <v>102</v>
      </c>
      <c r="E192" s="365" t="s">
        <v>124</v>
      </c>
      <c r="F192" s="365" t="s">
        <v>124</v>
      </c>
      <c r="G192" s="68" t="s">
        <v>38</v>
      </c>
      <c r="H192" s="376">
        <v>600</v>
      </c>
      <c r="I192" s="315" t="s">
        <v>386</v>
      </c>
      <c r="J192" s="113" t="s">
        <v>111</v>
      </c>
      <c r="K192" s="123" t="s">
        <v>437</v>
      </c>
      <c r="L192" s="365" t="s">
        <v>38</v>
      </c>
      <c r="M192" s="365" t="s">
        <v>38</v>
      </c>
      <c r="N192" s="365" t="s">
        <v>38</v>
      </c>
      <c r="O192" s="365" t="s">
        <v>38</v>
      </c>
      <c r="P192" s="365" t="s">
        <v>38</v>
      </c>
      <c r="Q192" s="365" t="s">
        <v>38</v>
      </c>
      <c r="R192" s="365" t="s">
        <v>38</v>
      </c>
      <c r="S192" s="365" t="s">
        <v>38</v>
      </c>
      <c r="T192" s="365" t="s">
        <v>38</v>
      </c>
      <c r="U192" s="365" t="s">
        <v>38</v>
      </c>
      <c r="V192" s="365" t="s">
        <v>38</v>
      </c>
      <c r="W192" s="365" t="s">
        <v>38</v>
      </c>
      <c r="X192" s="365" t="s">
        <v>38</v>
      </c>
      <c r="Y192" s="365" t="s">
        <v>38</v>
      </c>
      <c r="Z192" s="365" t="s">
        <v>38</v>
      </c>
    </row>
    <row r="193" spans="1:26">
      <c r="A193" s="353">
        <v>188</v>
      </c>
      <c r="B193" s="364" t="s">
        <v>380</v>
      </c>
      <c r="C193" s="123" t="s">
        <v>380</v>
      </c>
      <c r="D193" s="365" t="s">
        <v>102</v>
      </c>
      <c r="E193" s="365" t="s">
        <v>124</v>
      </c>
      <c r="F193" s="365" t="s">
        <v>124</v>
      </c>
      <c r="G193" s="68" t="s">
        <v>38</v>
      </c>
      <c r="H193" s="376">
        <v>400</v>
      </c>
      <c r="I193" s="315" t="s">
        <v>386</v>
      </c>
      <c r="J193" s="113" t="s">
        <v>111</v>
      </c>
      <c r="K193" s="123" t="s">
        <v>438</v>
      </c>
      <c r="L193" s="365" t="s">
        <v>38</v>
      </c>
      <c r="M193" s="365" t="s">
        <v>38</v>
      </c>
      <c r="N193" s="365" t="s">
        <v>38</v>
      </c>
      <c r="O193" s="365" t="s">
        <v>38</v>
      </c>
      <c r="P193" s="365" t="s">
        <v>38</v>
      </c>
      <c r="Q193" s="365" t="s">
        <v>38</v>
      </c>
      <c r="R193" s="365" t="s">
        <v>38</v>
      </c>
      <c r="S193" s="365" t="s">
        <v>38</v>
      </c>
      <c r="T193" s="365" t="s">
        <v>38</v>
      </c>
      <c r="U193" s="365" t="s">
        <v>38</v>
      </c>
      <c r="V193" s="365" t="s">
        <v>38</v>
      </c>
      <c r="W193" s="365" t="s">
        <v>38</v>
      </c>
      <c r="X193" s="365" t="s">
        <v>38</v>
      </c>
      <c r="Y193" s="365" t="s">
        <v>38</v>
      </c>
      <c r="Z193" s="365" t="s">
        <v>38</v>
      </c>
    </row>
    <row r="194" spans="1:26">
      <c r="A194" s="353">
        <v>189</v>
      </c>
      <c r="B194" s="364" t="s">
        <v>380</v>
      </c>
      <c r="C194" s="123" t="s">
        <v>380</v>
      </c>
      <c r="D194" s="365" t="s">
        <v>102</v>
      </c>
      <c r="E194" s="365" t="s">
        <v>124</v>
      </c>
      <c r="F194" s="365" t="s">
        <v>124</v>
      </c>
      <c r="G194" s="68" t="s">
        <v>38</v>
      </c>
      <c r="H194" s="376">
        <v>500</v>
      </c>
      <c r="I194" s="315" t="s">
        <v>386</v>
      </c>
      <c r="J194" s="113" t="s">
        <v>111</v>
      </c>
      <c r="K194" s="123" t="s">
        <v>378</v>
      </c>
      <c r="L194" s="365" t="s">
        <v>38</v>
      </c>
      <c r="M194" s="365" t="s">
        <v>38</v>
      </c>
      <c r="N194" s="365" t="s">
        <v>38</v>
      </c>
      <c r="O194" s="365" t="s">
        <v>38</v>
      </c>
      <c r="P194" s="365" t="s">
        <v>38</v>
      </c>
      <c r="Q194" s="365" t="s">
        <v>38</v>
      </c>
      <c r="R194" s="365" t="s">
        <v>38</v>
      </c>
      <c r="S194" s="365" t="s">
        <v>38</v>
      </c>
      <c r="T194" s="365" t="s">
        <v>38</v>
      </c>
      <c r="U194" s="365" t="s">
        <v>38</v>
      </c>
      <c r="V194" s="365" t="s">
        <v>38</v>
      </c>
      <c r="W194" s="365" t="s">
        <v>38</v>
      </c>
      <c r="X194" s="365" t="s">
        <v>38</v>
      </c>
      <c r="Y194" s="365" t="s">
        <v>38</v>
      </c>
      <c r="Z194" s="365" t="s">
        <v>38</v>
      </c>
    </row>
    <row r="195" spans="1:26">
      <c r="A195" s="353">
        <v>190</v>
      </c>
      <c r="B195" s="364" t="s">
        <v>380</v>
      </c>
      <c r="C195" s="123" t="s">
        <v>380</v>
      </c>
      <c r="D195" s="365" t="s">
        <v>102</v>
      </c>
      <c r="E195" s="365" t="s">
        <v>124</v>
      </c>
      <c r="F195" s="365" t="s">
        <v>124</v>
      </c>
      <c r="G195" s="68" t="s">
        <v>38</v>
      </c>
      <c r="H195" s="376">
        <v>1000</v>
      </c>
      <c r="I195" s="315" t="s">
        <v>386</v>
      </c>
      <c r="J195" s="113" t="s">
        <v>111</v>
      </c>
      <c r="K195" s="123" t="s">
        <v>378</v>
      </c>
      <c r="L195" s="365" t="s">
        <v>38</v>
      </c>
      <c r="M195" s="365" t="s">
        <v>38</v>
      </c>
      <c r="N195" s="365" t="s">
        <v>38</v>
      </c>
      <c r="O195" s="365" t="s">
        <v>38</v>
      </c>
      <c r="P195" s="365" t="s">
        <v>38</v>
      </c>
      <c r="Q195" s="365" t="s">
        <v>38</v>
      </c>
      <c r="R195" s="365" t="s">
        <v>38</v>
      </c>
      <c r="S195" s="365" t="s">
        <v>38</v>
      </c>
      <c r="T195" s="365" t="s">
        <v>38</v>
      </c>
      <c r="U195" s="365" t="s">
        <v>38</v>
      </c>
      <c r="V195" s="365" t="s">
        <v>38</v>
      </c>
      <c r="W195" s="365" t="s">
        <v>38</v>
      </c>
      <c r="X195" s="365" t="s">
        <v>38</v>
      </c>
      <c r="Y195" s="365" t="s">
        <v>38</v>
      </c>
      <c r="Z195" s="365" t="s">
        <v>38</v>
      </c>
    </row>
    <row r="196" spans="1:26">
      <c r="A196" s="353">
        <v>191</v>
      </c>
      <c r="B196" s="364" t="s">
        <v>380</v>
      </c>
      <c r="C196" s="123" t="s">
        <v>380</v>
      </c>
      <c r="D196" s="365" t="s">
        <v>102</v>
      </c>
      <c r="E196" s="365" t="s">
        <v>124</v>
      </c>
      <c r="F196" s="365" t="s">
        <v>124</v>
      </c>
      <c r="G196" s="68" t="s">
        <v>38</v>
      </c>
      <c r="H196" s="376">
        <v>1000</v>
      </c>
      <c r="I196" s="315" t="s">
        <v>386</v>
      </c>
      <c r="J196" s="113" t="s">
        <v>111</v>
      </c>
      <c r="K196" s="123" t="s">
        <v>383</v>
      </c>
      <c r="L196" s="365" t="s">
        <v>38</v>
      </c>
      <c r="M196" s="365" t="s">
        <v>38</v>
      </c>
      <c r="N196" s="365" t="s">
        <v>38</v>
      </c>
      <c r="O196" s="365" t="s">
        <v>38</v>
      </c>
      <c r="P196" s="365" t="s">
        <v>38</v>
      </c>
      <c r="Q196" s="365" t="s">
        <v>38</v>
      </c>
      <c r="R196" s="365" t="s">
        <v>38</v>
      </c>
      <c r="S196" s="365" t="s">
        <v>38</v>
      </c>
      <c r="T196" s="365" t="s">
        <v>38</v>
      </c>
      <c r="U196" s="365" t="s">
        <v>38</v>
      </c>
      <c r="V196" s="365" t="s">
        <v>38</v>
      </c>
      <c r="W196" s="365" t="s">
        <v>38</v>
      </c>
      <c r="X196" s="365" t="s">
        <v>38</v>
      </c>
      <c r="Y196" s="365" t="s">
        <v>38</v>
      </c>
      <c r="Z196" s="365" t="s">
        <v>38</v>
      </c>
    </row>
    <row r="197" spans="1:26">
      <c r="A197" s="353">
        <v>192</v>
      </c>
      <c r="B197" s="364" t="s">
        <v>380</v>
      </c>
      <c r="C197" s="123" t="s">
        <v>380</v>
      </c>
      <c r="D197" s="365" t="s">
        <v>102</v>
      </c>
      <c r="E197" s="365" t="s">
        <v>124</v>
      </c>
      <c r="F197" s="365" t="s">
        <v>124</v>
      </c>
      <c r="G197" s="68" t="s">
        <v>38</v>
      </c>
      <c r="H197" s="376">
        <v>400</v>
      </c>
      <c r="I197" s="315" t="s">
        <v>386</v>
      </c>
      <c r="J197" s="113" t="s">
        <v>111</v>
      </c>
      <c r="K197" s="123" t="s">
        <v>377</v>
      </c>
      <c r="L197" s="365" t="s">
        <v>38</v>
      </c>
      <c r="M197" s="365" t="s">
        <v>38</v>
      </c>
      <c r="N197" s="365" t="s">
        <v>38</v>
      </c>
      <c r="O197" s="365" t="s">
        <v>38</v>
      </c>
      <c r="P197" s="365" t="s">
        <v>38</v>
      </c>
      <c r="Q197" s="365" t="s">
        <v>38</v>
      </c>
      <c r="R197" s="365" t="s">
        <v>38</v>
      </c>
      <c r="S197" s="365" t="s">
        <v>38</v>
      </c>
      <c r="T197" s="365" t="s">
        <v>38</v>
      </c>
      <c r="U197" s="365" t="s">
        <v>38</v>
      </c>
      <c r="V197" s="365" t="s">
        <v>38</v>
      </c>
      <c r="W197" s="365" t="s">
        <v>38</v>
      </c>
      <c r="X197" s="365" t="s">
        <v>38</v>
      </c>
      <c r="Y197" s="365" t="s">
        <v>38</v>
      </c>
      <c r="Z197" s="365" t="s">
        <v>38</v>
      </c>
    </row>
    <row r="198" spans="1:26">
      <c r="A198" s="353">
        <v>193</v>
      </c>
      <c r="B198" s="364" t="s">
        <v>439</v>
      </c>
      <c r="C198" s="123" t="s">
        <v>439</v>
      </c>
      <c r="D198" s="365" t="s">
        <v>102</v>
      </c>
      <c r="E198" s="365" t="s">
        <v>124</v>
      </c>
      <c r="F198" s="365" t="s">
        <v>124</v>
      </c>
      <c r="G198" s="68" t="s">
        <v>38</v>
      </c>
      <c r="H198" s="376">
        <v>6457.5</v>
      </c>
      <c r="I198" s="315" t="s">
        <v>386</v>
      </c>
      <c r="J198" s="113" t="s">
        <v>111</v>
      </c>
      <c r="K198" s="123" t="s">
        <v>390</v>
      </c>
      <c r="L198" s="365" t="s">
        <v>38</v>
      </c>
      <c r="M198" s="365" t="s">
        <v>38</v>
      </c>
      <c r="N198" s="365" t="s">
        <v>38</v>
      </c>
      <c r="O198" s="365" t="s">
        <v>38</v>
      </c>
      <c r="P198" s="365" t="s">
        <v>38</v>
      </c>
      <c r="Q198" s="365" t="s">
        <v>38</v>
      </c>
      <c r="R198" s="365" t="s">
        <v>38</v>
      </c>
      <c r="S198" s="365" t="s">
        <v>38</v>
      </c>
      <c r="T198" s="365" t="s">
        <v>38</v>
      </c>
      <c r="U198" s="365" t="s">
        <v>38</v>
      </c>
      <c r="V198" s="365" t="s">
        <v>38</v>
      </c>
      <c r="W198" s="365" t="s">
        <v>38</v>
      </c>
      <c r="X198" s="365" t="s">
        <v>38</v>
      </c>
      <c r="Y198" s="365" t="s">
        <v>38</v>
      </c>
      <c r="Z198" s="365" t="s">
        <v>38</v>
      </c>
    </row>
    <row r="199" spans="1:26">
      <c r="A199" s="353">
        <v>194</v>
      </c>
      <c r="B199" s="364" t="s">
        <v>440</v>
      </c>
      <c r="C199" s="123" t="s">
        <v>440</v>
      </c>
      <c r="D199" s="365" t="s">
        <v>102</v>
      </c>
      <c r="E199" s="365" t="s">
        <v>124</v>
      </c>
      <c r="F199" s="365" t="s">
        <v>124</v>
      </c>
      <c r="G199" s="68" t="s">
        <v>38</v>
      </c>
      <c r="H199" s="376">
        <v>14100</v>
      </c>
      <c r="I199" s="315" t="s">
        <v>386</v>
      </c>
      <c r="J199" s="113" t="s">
        <v>111</v>
      </c>
      <c r="K199" s="123" t="s">
        <v>186</v>
      </c>
      <c r="L199" s="365" t="s">
        <v>38</v>
      </c>
      <c r="M199" s="365" t="s">
        <v>38</v>
      </c>
      <c r="N199" s="365" t="s">
        <v>38</v>
      </c>
      <c r="O199" s="365" t="s">
        <v>38</v>
      </c>
      <c r="P199" s="365" t="s">
        <v>38</v>
      </c>
      <c r="Q199" s="365" t="s">
        <v>38</v>
      </c>
      <c r="R199" s="365" t="s">
        <v>38</v>
      </c>
      <c r="S199" s="365" t="s">
        <v>38</v>
      </c>
      <c r="T199" s="365" t="s">
        <v>38</v>
      </c>
      <c r="U199" s="365" t="s">
        <v>38</v>
      </c>
      <c r="V199" s="365" t="s">
        <v>38</v>
      </c>
      <c r="W199" s="365" t="s">
        <v>38</v>
      </c>
      <c r="X199" s="365" t="s">
        <v>38</v>
      </c>
      <c r="Y199" s="365" t="s">
        <v>38</v>
      </c>
      <c r="Z199" s="365" t="s">
        <v>38</v>
      </c>
    </row>
    <row r="200" spans="1:26">
      <c r="A200" s="353">
        <v>195</v>
      </c>
      <c r="B200" s="364" t="s">
        <v>439</v>
      </c>
      <c r="C200" s="123" t="s">
        <v>439</v>
      </c>
      <c r="D200" s="365" t="s">
        <v>102</v>
      </c>
      <c r="E200" s="365" t="s">
        <v>124</v>
      </c>
      <c r="F200" s="365" t="s">
        <v>124</v>
      </c>
      <c r="G200" s="68" t="s">
        <v>38</v>
      </c>
      <c r="H200" s="376">
        <v>12132.4</v>
      </c>
      <c r="I200" s="315" t="s">
        <v>386</v>
      </c>
      <c r="J200" s="113" t="s">
        <v>111</v>
      </c>
      <c r="K200" s="123" t="s">
        <v>417</v>
      </c>
      <c r="L200" s="365" t="s">
        <v>38</v>
      </c>
      <c r="M200" s="365" t="s">
        <v>38</v>
      </c>
      <c r="N200" s="365" t="s">
        <v>38</v>
      </c>
      <c r="O200" s="365" t="s">
        <v>38</v>
      </c>
      <c r="P200" s="365" t="s">
        <v>38</v>
      </c>
      <c r="Q200" s="365" t="s">
        <v>38</v>
      </c>
      <c r="R200" s="365" t="s">
        <v>38</v>
      </c>
      <c r="S200" s="365" t="s">
        <v>38</v>
      </c>
      <c r="T200" s="365" t="s">
        <v>38</v>
      </c>
      <c r="U200" s="365" t="s">
        <v>38</v>
      </c>
      <c r="V200" s="365" t="s">
        <v>38</v>
      </c>
      <c r="W200" s="365" t="s">
        <v>38</v>
      </c>
      <c r="X200" s="365" t="s">
        <v>38</v>
      </c>
      <c r="Y200" s="365" t="s">
        <v>38</v>
      </c>
      <c r="Z200" s="365" t="s">
        <v>38</v>
      </c>
    </row>
    <row r="201" spans="1:26">
      <c r="A201" s="353">
        <v>196</v>
      </c>
      <c r="B201" s="364" t="s">
        <v>439</v>
      </c>
      <c r="C201" s="123" t="s">
        <v>439</v>
      </c>
      <c r="D201" s="365" t="s">
        <v>102</v>
      </c>
      <c r="E201" s="365" t="s">
        <v>124</v>
      </c>
      <c r="F201" s="365" t="s">
        <v>124</v>
      </c>
      <c r="G201" s="68" t="s">
        <v>38</v>
      </c>
      <c r="H201" s="376">
        <v>7636.3</v>
      </c>
      <c r="I201" s="315" t="s">
        <v>386</v>
      </c>
      <c r="J201" s="113" t="s">
        <v>111</v>
      </c>
      <c r="K201" s="123" t="s">
        <v>423</v>
      </c>
      <c r="L201" s="365" t="s">
        <v>38</v>
      </c>
      <c r="M201" s="365" t="s">
        <v>38</v>
      </c>
      <c r="N201" s="365" t="s">
        <v>38</v>
      </c>
      <c r="O201" s="365" t="s">
        <v>38</v>
      </c>
      <c r="P201" s="365" t="s">
        <v>38</v>
      </c>
      <c r="Q201" s="365" t="s">
        <v>38</v>
      </c>
      <c r="R201" s="365" t="s">
        <v>38</v>
      </c>
      <c r="S201" s="365" t="s">
        <v>38</v>
      </c>
      <c r="T201" s="365" t="s">
        <v>38</v>
      </c>
      <c r="U201" s="365" t="s">
        <v>38</v>
      </c>
      <c r="V201" s="365" t="s">
        <v>38</v>
      </c>
      <c r="W201" s="365" t="s">
        <v>38</v>
      </c>
      <c r="X201" s="365" t="s">
        <v>38</v>
      </c>
      <c r="Y201" s="365" t="s">
        <v>38</v>
      </c>
      <c r="Z201" s="365" t="s">
        <v>38</v>
      </c>
    </row>
    <row r="202" spans="1:26">
      <c r="A202" s="353">
        <v>197</v>
      </c>
      <c r="B202" s="364" t="s">
        <v>439</v>
      </c>
      <c r="C202" s="123" t="s">
        <v>439</v>
      </c>
      <c r="D202" s="365" t="s">
        <v>102</v>
      </c>
      <c r="E202" s="365" t="s">
        <v>124</v>
      </c>
      <c r="F202" s="365" t="s">
        <v>124</v>
      </c>
      <c r="G202" s="68" t="s">
        <v>38</v>
      </c>
      <c r="H202" s="376">
        <v>13490</v>
      </c>
      <c r="I202" s="315" t="s">
        <v>386</v>
      </c>
      <c r="J202" s="113" t="s">
        <v>111</v>
      </c>
      <c r="K202" s="123" t="s">
        <v>441</v>
      </c>
      <c r="L202" s="365" t="s">
        <v>38</v>
      </c>
      <c r="M202" s="365" t="s">
        <v>38</v>
      </c>
      <c r="N202" s="365" t="s">
        <v>38</v>
      </c>
      <c r="O202" s="365" t="s">
        <v>38</v>
      </c>
      <c r="P202" s="365" t="s">
        <v>38</v>
      </c>
      <c r="Q202" s="365" t="s">
        <v>38</v>
      </c>
      <c r="R202" s="365" t="s">
        <v>38</v>
      </c>
      <c r="S202" s="365" t="s">
        <v>38</v>
      </c>
      <c r="T202" s="365" t="s">
        <v>38</v>
      </c>
      <c r="U202" s="365" t="s">
        <v>38</v>
      </c>
      <c r="V202" s="365" t="s">
        <v>38</v>
      </c>
      <c r="W202" s="365" t="s">
        <v>38</v>
      </c>
      <c r="X202" s="365" t="s">
        <v>38</v>
      </c>
      <c r="Y202" s="365" t="s">
        <v>38</v>
      </c>
      <c r="Z202" s="365" t="s">
        <v>38</v>
      </c>
    </row>
    <row r="203" spans="1:26">
      <c r="A203" s="353">
        <v>198</v>
      </c>
      <c r="B203" s="364" t="s">
        <v>439</v>
      </c>
      <c r="C203" s="123" t="s">
        <v>439</v>
      </c>
      <c r="D203" s="365" t="s">
        <v>102</v>
      </c>
      <c r="E203" s="365" t="s">
        <v>124</v>
      </c>
      <c r="F203" s="365" t="s">
        <v>124</v>
      </c>
      <c r="G203" s="68" t="s">
        <v>38</v>
      </c>
      <c r="H203" s="376">
        <v>17671.32</v>
      </c>
      <c r="I203" s="315" t="s">
        <v>386</v>
      </c>
      <c r="J203" s="113" t="s">
        <v>111</v>
      </c>
      <c r="K203" s="123" t="s">
        <v>413</v>
      </c>
      <c r="L203" s="365" t="s">
        <v>38</v>
      </c>
      <c r="M203" s="365" t="s">
        <v>38</v>
      </c>
      <c r="N203" s="365" t="s">
        <v>38</v>
      </c>
      <c r="O203" s="365" t="s">
        <v>38</v>
      </c>
      <c r="P203" s="365" t="s">
        <v>38</v>
      </c>
      <c r="Q203" s="365" t="s">
        <v>38</v>
      </c>
      <c r="R203" s="365" t="s">
        <v>38</v>
      </c>
      <c r="S203" s="365" t="s">
        <v>38</v>
      </c>
      <c r="T203" s="365" t="s">
        <v>38</v>
      </c>
      <c r="U203" s="365" t="s">
        <v>38</v>
      </c>
      <c r="V203" s="365" t="s">
        <v>38</v>
      </c>
      <c r="W203" s="365" t="s">
        <v>38</v>
      </c>
      <c r="X203" s="365" t="s">
        <v>38</v>
      </c>
      <c r="Y203" s="365" t="s">
        <v>38</v>
      </c>
      <c r="Z203" s="365" t="s">
        <v>38</v>
      </c>
    </row>
    <row r="204" spans="1:26">
      <c r="A204" s="353">
        <v>199</v>
      </c>
      <c r="B204" s="364" t="s">
        <v>442</v>
      </c>
      <c r="C204" s="123" t="s">
        <v>442</v>
      </c>
      <c r="D204" s="365" t="s">
        <v>102</v>
      </c>
      <c r="E204" s="365" t="s">
        <v>124</v>
      </c>
      <c r="F204" s="365" t="s">
        <v>124</v>
      </c>
      <c r="G204" s="68" t="s">
        <v>38</v>
      </c>
      <c r="H204" s="376">
        <v>11000</v>
      </c>
      <c r="I204" s="315" t="s">
        <v>386</v>
      </c>
      <c r="J204" s="113" t="s">
        <v>111</v>
      </c>
      <c r="K204" s="123" t="s">
        <v>431</v>
      </c>
      <c r="L204" s="365" t="s">
        <v>38</v>
      </c>
      <c r="M204" s="365" t="s">
        <v>38</v>
      </c>
      <c r="N204" s="365" t="s">
        <v>38</v>
      </c>
      <c r="O204" s="365" t="s">
        <v>38</v>
      </c>
      <c r="P204" s="365" t="s">
        <v>38</v>
      </c>
      <c r="Q204" s="365" t="s">
        <v>38</v>
      </c>
      <c r="R204" s="365" t="s">
        <v>38</v>
      </c>
      <c r="S204" s="365" t="s">
        <v>38</v>
      </c>
      <c r="T204" s="365" t="s">
        <v>38</v>
      </c>
      <c r="U204" s="365" t="s">
        <v>38</v>
      </c>
      <c r="V204" s="365" t="s">
        <v>38</v>
      </c>
      <c r="W204" s="365" t="s">
        <v>38</v>
      </c>
      <c r="X204" s="365" t="s">
        <v>38</v>
      </c>
      <c r="Y204" s="365" t="s">
        <v>38</v>
      </c>
      <c r="Z204" s="365" t="s">
        <v>38</v>
      </c>
    </row>
    <row r="205" spans="1:26">
      <c r="A205" s="353">
        <v>200</v>
      </c>
      <c r="B205" s="364" t="s">
        <v>439</v>
      </c>
      <c r="C205" s="123" t="s">
        <v>439</v>
      </c>
      <c r="D205" s="365" t="s">
        <v>102</v>
      </c>
      <c r="E205" s="365" t="s">
        <v>124</v>
      </c>
      <c r="F205" s="365" t="s">
        <v>124</v>
      </c>
      <c r="G205" s="68" t="s">
        <v>38</v>
      </c>
      <c r="H205" s="376">
        <v>8450</v>
      </c>
      <c r="I205" s="315" t="s">
        <v>386</v>
      </c>
      <c r="J205" s="113" t="s">
        <v>111</v>
      </c>
      <c r="K205" s="123" t="s">
        <v>404</v>
      </c>
      <c r="L205" s="365" t="s">
        <v>38</v>
      </c>
      <c r="M205" s="365" t="s">
        <v>38</v>
      </c>
      <c r="N205" s="365" t="s">
        <v>38</v>
      </c>
      <c r="O205" s="365" t="s">
        <v>38</v>
      </c>
      <c r="P205" s="365" t="s">
        <v>38</v>
      </c>
      <c r="Q205" s="365" t="s">
        <v>38</v>
      </c>
      <c r="R205" s="365" t="s">
        <v>38</v>
      </c>
      <c r="S205" s="365" t="s">
        <v>38</v>
      </c>
      <c r="T205" s="365" t="s">
        <v>38</v>
      </c>
      <c r="U205" s="365" t="s">
        <v>38</v>
      </c>
      <c r="V205" s="365" t="s">
        <v>38</v>
      </c>
      <c r="W205" s="365" t="s">
        <v>38</v>
      </c>
      <c r="X205" s="365" t="s">
        <v>38</v>
      </c>
      <c r="Y205" s="365" t="s">
        <v>38</v>
      </c>
      <c r="Z205" s="365" t="s">
        <v>38</v>
      </c>
    </row>
    <row r="206" spans="1:26">
      <c r="A206" s="353">
        <v>201</v>
      </c>
      <c r="B206" s="364" t="s">
        <v>439</v>
      </c>
      <c r="C206" s="123" t="s">
        <v>439</v>
      </c>
      <c r="D206" s="365" t="s">
        <v>102</v>
      </c>
      <c r="E206" s="365" t="s">
        <v>124</v>
      </c>
      <c r="F206" s="365" t="s">
        <v>124</v>
      </c>
      <c r="G206" s="68" t="s">
        <v>38</v>
      </c>
      <c r="H206" s="376">
        <v>5916</v>
      </c>
      <c r="I206" s="315" t="s">
        <v>386</v>
      </c>
      <c r="J206" s="113" t="s">
        <v>111</v>
      </c>
      <c r="K206" s="123" t="s">
        <v>382</v>
      </c>
      <c r="L206" s="365" t="s">
        <v>38</v>
      </c>
      <c r="M206" s="365" t="s">
        <v>38</v>
      </c>
      <c r="N206" s="365" t="s">
        <v>38</v>
      </c>
      <c r="O206" s="365" t="s">
        <v>38</v>
      </c>
      <c r="P206" s="365" t="s">
        <v>38</v>
      </c>
      <c r="Q206" s="365" t="s">
        <v>38</v>
      </c>
      <c r="R206" s="365" t="s">
        <v>38</v>
      </c>
      <c r="S206" s="365" t="s">
        <v>38</v>
      </c>
      <c r="T206" s="365" t="s">
        <v>38</v>
      </c>
      <c r="U206" s="365" t="s">
        <v>38</v>
      </c>
      <c r="V206" s="365" t="s">
        <v>38</v>
      </c>
      <c r="W206" s="365" t="s">
        <v>38</v>
      </c>
      <c r="X206" s="365" t="s">
        <v>38</v>
      </c>
      <c r="Y206" s="365" t="s">
        <v>38</v>
      </c>
      <c r="Z206" s="365" t="s">
        <v>38</v>
      </c>
    </row>
    <row r="207" spans="1:26">
      <c r="A207" s="353">
        <v>202</v>
      </c>
      <c r="B207" s="364" t="s">
        <v>439</v>
      </c>
      <c r="C207" s="123" t="s">
        <v>439</v>
      </c>
      <c r="D207" s="365" t="s">
        <v>102</v>
      </c>
      <c r="E207" s="365" t="s">
        <v>124</v>
      </c>
      <c r="F207" s="365" t="s">
        <v>124</v>
      </c>
      <c r="G207" s="68" t="s">
        <v>38</v>
      </c>
      <c r="H207" s="376">
        <v>12000</v>
      </c>
      <c r="I207" s="315" t="s">
        <v>386</v>
      </c>
      <c r="J207" s="113" t="s">
        <v>111</v>
      </c>
      <c r="K207" s="123"/>
      <c r="L207" s="365" t="s">
        <v>38</v>
      </c>
      <c r="M207" s="365" t="s">
        <v>38</v>
      </c>
      <c r="N207" s="365" t="s">
        <v>38</v>
      </c>
      <c r="O207" s="365" t="s">
        <v>38</v>
      </c>
      <c r="P207" s="365" t="s">
        <v>38</v>
      </c>
      <c r="Q207" s="365" t="s">
        <v>38</v>
      </c>
      <c r="R207" s="365" t="s">
        <v>38</v>
      </c>
      <c r="S207" s="365" t="s">
        <v>38</v>
      </c>
      <c r="T207" s="365" t="s">
        <v>38</v>
      </c>
      <c r="U207" s="365" t="s">
        <v>38</v>
      </c>
      <c r="V207" s="365" t="s">
        <v>38</v>
      </c>
      <c r="W207" s="365" t="s">
        <v>38</v>
      </c>
      <c r="X207" s="365" t="s">
        <v>38</v>
      </c>
      <c r="Y207" s="365" t="s">
        <v>38</v>
      </c>
      <c r="Z207" s="365" t="s">
        <v>38</v>
      </c>
    </row>
    <row r="208" spans="1:26">
      <c r="A208" s="353">
        <v>203</v>
      </c>
      <c r="B208" s="364" t="s">
        <v>439</v>
      </c>
      <c r="C208" s="123" t="s">
        <v>439</v>
      </c>
      <c r="D208" s="365" t="s">
        <v>102</v>
      </c>
      <c r="E208" s="365" t="s">
        <v>124</v>
      </c>
      <c r="F208" s="365" t="s">
        <v>124</v>
      </c>
      <c r="G208" s="68" t="s">
        <v>38</v>
      </c>
      <c r="H208" s="376">
        <v>9000</v>
      </c>
      <c r="I208" s="315" t="s">
        <v>386</v>
      </c>
      <c r="J208" s="113" t="s">
        <v>111</v>
      </c>
      <c r="K208" s="123" t="s">
        <v>425</v>
      </c>
      <c r="L208" s="365" t="s">
        <v>38</v>
      </c>
      <c r="M208" s="365" t="s">
        <v>38</v>
      </c>
      <c r="N208" s="365" t="s">
        <v>38</v>
      </c>
      <c r="O208" s="365" t="s">
        <v>38</v>
      </c>
      <c r="P208" s="365" t="s">
        <v>38</v>
      </c>
      <c r="Q208" s="365" t="s">
        <v>38</v>
      </c>
      <c r="R208" s="365" t="s">
        <v>38</v>
      </c>
      <c r="S208" s="365" t="s">
        <v>38</v>
      </c>
      <c r="T208" s="365" t="s">
        <v>38</v>
      </c>
      <c r="U208" s="365" t="s">
        <v>38</v>
      </c>
      <c r="V208" s="365" t="s">
        <v>38</v>
      </c>
      <c r="W208" s="365" t="s">
        <v>38</v>
      </c>
      <c r="X208" s="365" t="s">
        <v>38</v>
      </c>
      <c r="Y208" s="365" t="s">
        <v>38</v>
      </c>
      <c r="Z208" s="365" t="s">
        <v>38</v>
      </c>
    </row>
    <row r="209" spans="1:26">
      <c r="A209" s="353">
        <v>204</v>
      </c>
      <c r="B209" s="364" t="s">
        <v>439</v>
      </c>
      <c r="C209" s="123" t="s">
        <v>439</v>
      </c>
      <c r="D209" s="365" t="s">
        <v>102</v>
      </c>
      <c r="E209" s="365" t="s">
        <v>124</v>
      </c>
      <c r="F209" s="365" t="s">
        <v>124</v>
      </c>
      <c r="G209" s="68" t="s">
        <v>38</v>
      </c>
      <c r="H209" s="376">
        <v>1000</v>
      </c>
      <c r="I209" s="315" t="s">
        <v>386</v>
      </c>
      <c r="J209" s="113" t="s">
        <v>111</v>
      </c>
      <c r="K209" s="123" t="s">
        <v>414</v>
      </c>
      <c r="L209" s="365" t="s">
        <v>38</v>
      </c>
      <c r="M209" s="365" t="s">
        <v>38</v>
      </c>
      <c r="N209" s="365" t="s">
        <v>38</v>
      </c>
      <c r="O209" s="365" t="s">
        <v>38</v>
      </c>
      <c r="P209" s="365" t="s">
        <v>38</v>
      </c>
      <c r="Q209" s="365" t="s">
        <v>38</v>
      </c>
      <c r="R209" s="365" t="s">
        <v>38</v>
      </c>
      <c r="S209" s="365" t="s">
        <v>38</v>
      </c>
      <c r="T209" s="365" t="s">
        <v>38</v>
      </c>
      <c r="U209" s="365" t="s">
        <v>38</v>
      </c>
      <c r="V209" s="365" t="s">
        <v>38</v>
      </c>
      <c r="W209" s="365" t="s">
        <v>38</v>
      </c>
      <c r="X209" s="365" t="s">
        <v>38</v>
      </c>
      <c r="Y209" s="365" t="s">
        <v>38</v>
      </c>
      <c r="Z209" s="365" t="s">
        <v>38</v>
      </c>
    </row>
    <row r="210" spans="1:26">
      <c r="A210" s="353">
        <v>205</v>
      </c>
      <c r="B210" s="364" t="s">
        <v>443</v>
      </c>
      <c r="C210" s="123" t="s">
        <v>443</v>
      </c>
      <c r="D210" s="365" t="s">
        <v>102</v>
      </c>
      <c r="E210" s="365" t="s">
        <v>124</v>
      </c>
      <c r="F210" s="365" t="s">
        <v>124</v>
      </c>
      <c r="G210" s="68" t="s">
        <v>38</v>
      </c>
      <c r="H210" s="376">
        <v>10000</v>
      </c>
      <c r="I210" s="315" t="s">
        <v>386</v>
      </c>
      <c r="J210" s="113" t="s">
        <v>111</v>
      </c>
      <c r="K210" s="123" t="s">
        <v>388</v>
      </c>
      <c r="L210" s="365" t="s">
        <v>38</v>
      </c>
      <c r="M210" s="365" t="s">
        <v>38</v>
      </c>
      <c r="N210" s="365" t="s">
        <v>38</v>
      </c>
      <c r="O210" s="365" t="s">
        <v>38</v>
      </c>
      <c r="P210" s="365" t="s">
        <v>38</v>
      </c>
      <c r="Q210" s="365" t="s">
        <v>38</v>
      </c>
      <c r="R210" s="365" t="s">
        <v>38</v>
      </c>
      <c r="S210" s="365" t="s">
        <v>38</v>
      </c>
      <c r="T210" s="365" t="s">
        <v>38</v>
      </c>
      <c r="U210" s="365" t="s">
        <v>38</v>
      </c>
      <c r="V210" s="365" t="s">
        <v>38</v>
      </c>
      <c r="W210" s="365" t="s">
        <v>38</v>
      </c>
      <c r="X210" s="365" t="s">
        <v>38</v>
      </c>
      <c r="Y210" s="365" t="s">
        <v>38</v>
      </c>
      <c r="Z210" s="365" t="s">
        <v>38</v>
      </c>
    </row>
    <row r="211" spans="1:26">
      <c r="A211" s="353">
        <v>206</v>
      </c>
      <c r="B211" s="364" t="s">
        <v>444</v>
      </c>
      <c r="C211" s="123" t="s">
        <v>444</v>
      </c>
      <c r="D211" s="365" t="s">
        <v>102</v>
      </c>
      <c r="E211" s="365" t="s">
        <v>124</v>
      </c>
      <c r="F211" s="365" t="s">
        <v>124</v>
      </c>
      <c r="G211" s="68" t="s">
        <v>38</v>
      </c>
      <c r="H211" s="376">
        <v>9600</v>
      </c>
      <c r="I211" s="315" t="s">
        <v>386</v>
      </c>
      <c r="J211" s="113" t="s">
        <v>111</v>
      </c>
      <c r="K211" s="123"/>
      <c r="L211" s="365" t="s">
        <v>38</v>
      </c>
      <c r="M211" s="365" t="s">
        <v>38</v>
      </c>
      <c r="N211" s="365" t="s">
        <v>38</v>
      </c>
      <c r="O211" s="365" t="s">
        <v>38</v>
      </c>
      <c r="P211" s="365" t="s">
        <v>38</v>
      </c>
      <c r="Q211" s="365" t="s">
        <v>38</v>
      </c>
      <c r="R211" s="365" t="s">
        <v>38</v>
      </c>
      <c r="S211" s="365" t="s">
        <v>38</v>
      </c>
      <c r="T211" s="365" t="s">
        <v>38</v>
      </c>
      <c r="U211" s="365" t="s">
        <v>38</v>
      </c>
      <c r="V211" s="365" t="s">
        <v>38</v>
      </c>
      <c r="W211" s="365" t="s">
        <v>38</v>
      </c>
      <c r="X211" s="365" t="s">
        <v>38</v>
      </c>
      <c r="Y211" s="365" t="s">
        <v>38</v>
      </c>
      <c r="Z211" s="365" t="s">
        <v>38</v>
      </c>
    </row>
    <row r="212" spans="1:26">
      <c r="A212" s="353">
        <v>207</v>
      </c>
      <c r="B212" s="364" t="s">
        <v>444</v>
      </c>
      <c r="C212" s="123" t="s">
        <v>444</v>
      </c>
      <c r="D212" s="365" t="s">
        <v>102</v>
      </c>
      <c r="E212" s="365" t="s">
        <v>124</v>
      </c>
      <c r="F212" s="365" t="s">
        <v>124</v>
      </c>
      <c r="G212" s="68" t="s">
        <v>38</v>
      </c>
      <c r="H212" s="376">
        <v>9800</v>
      </c>
      <c r="I212" s="315" t="s">
        <v>386</v>
      </c>
      <c r="J212" s="113" t="s">
        <v>111</v>
      </c>
      <c r="K212" s="123"/>
      <c r="L212" s="365" t="s">
        <v>38</v>
      </c>
      <c r="M212" s="365" t="s">
        <v>38</v>
      </c>
      <c r="N212" s="365" t="s">
        <v>38</v>
      </c>
      <c r="O212" s="365" t="s">
        <v>38</v>
      </c>
      <c r="P212" s="365" t="s">
        <v>38</v>
      </c>
      <c r="Q212" s="365" t="s">
        <v>38</v>
      </c>
      <c r="R212" s="365" t="s">
        <v>38</v>
      </c>
      <c r="S212" s="365" t="s">
        <v>38</v>
      </c>
      <c r="T212" s="365" t="s">
        <v>38</v>
      </c>
      <c r="U212" s="365" t="s">
        <v>38</v>
      </c>
      <c r="V212" s="365" t="s">
        <v>38</v>
      </c>
      <c r="W212" s="365" t="s">
        <v>38</v>
      </c>
      <c r="X212" s="365" t="s">
        <v>38</v>
      </c>
      <c r="Y212" s="365" t="s">
        <v>38</v>
      </c>
      <c r="Z212" s="365" t="s">
        <v>38</v>
      </c>
    </row>
    <row r="213" spans="1:26">
      <c r="A213" s="353">
        <v>208</v>
      </c>
      <c r="B213" s="364" t="s">
        <v>392</v>
      </c>
      <c r="C213" s="123" t="s">
        <v>392</v>
      </c>
      <c r="D213" s="365" t="s">
        <v>102</v>
      </c>
      <c r="E213" s="365" t="s">
        <v>124</v>
      </c>
      <c r="F213" s="365" t="s">
        <v>124</v>
      </c>
      <c r="G213" s="68" t="s">
        <v>38</v>
      </c>
      <c r="H213" s="376">
        <v>5904</v>
      </c>
      <c r="I213" s="315" t="s">
        <v>386</v>
      </c>
      <c r="J213" s="113" t="s">
        <v>111</v>
      </c>
      <c r="K213" s="123" t="s">
        <v>445</v>
      </c>
      <c r="L213" s="365" t="s">
        <v>38</v>
      </c>
      <c r="M213" s="365" t="s">
        <v>38</v>
      </c>
      <c r="N213" s="365" t="s">
        <v>38</v>
      </c>
      <c r="O213" s="365" t="s">
        <v>38</v>
      </c>
      <c r="P213" s="365" t="s">
        <v>38</v>
      </c>
      <c r="Q213" s="365" t="s">
        <v>38</v>
      </c>
      <c r="R213" s="365" t="s">
        <v>38</v>
      </c>
      <c r="S213" s="365" t="s">
        <v>38</v>
      </c>
      <c r="T213" s="365" t="s">
        <v>38</v>
      </c>
      <c r="U213" s="365" t="s">
        <v>38</v>
      </c>
      <c r="V213" s="365" t="s">
        <v>38</v>
      </c>
      <c r="W213" s="365" t="s">
        <v>38</v>
      </c>
      <c r="X213" s="365" t="s">
        <v>38</v>
      </c>
      <c r="Y213" s="365" t="s">
        <v>38</v>
      </c>
      <c r="Z213" s="365" t="s">
        <v>38</v>
      </c>
    </row>
    <row r="214" spans="1:26" ht="25.5">
      <c r="A214" s="353">
        <v>209</v>
      </c>
      <c r="B214" s="364" t="s">
        <v>392</v>
      </c>
      <c r="C214" s="123" t="s">
        <v>392</v>
      </c>
      <c r="D214" s="365" t="s">
        <v>102</v>
      </c>
      <c r="E214" s="365" t="s">
        <v>124</v>
      </c>
      <c r="F214" s="365" t="s">
        <v>124</v>
      </c>
      <c r="G214" s="68" t="s">
        <v>38</v>
      </c>
      <c r="H214" s="376">
        <v>10455</v>
      </c>
      <c r="I214" s="315" t="s">
        <v>386</v>
      </c>
      <c r="J214" s="113" t="s">
        <v>111</v>
      </c>
      <c r="K214" s="123" t="s">
        <v>446</v>
      </c>
      <c r="L214" s="365" t="s">
        <v>38</v>
      </c>
      <c r="M214" s="365" t="s">
        <v>38</v>
      </c>
      <c r="N214" s="365" t="s">
        <v>38</v>
      </c>
      <c r="O214" s="365" t="s">
        <v>38</v>
      </c>
      <c r="P214" s="365" t="s">
        <v>38</v>
      </c>
      <c r="Q214" s="365" t="s">
        <v>38</v>
      </c>
      <c r="R214" s="365" t="s">
        <v>38</v>
      </c>
      <c r="S214" s="365" t="s">
        <v>38</v>
      </c>
      <c r="T214" s="365" t="s">
        <v>38</v>
      </c>
      <c r="U214" s="365" t="s">
        <v>38</v>
      </c>
      <c r="V214" s="365" t="s">
        <v>38</v>
      </c>
      <c r="W214" s="365" t="s">
        <v>38</v>
      </c>
      <c r="X214" s="365" t="s">
        <v>38</v>
      </c>
      <c r="Y214" s="365" t="s">
        <v>38</v>
      </c>
      <c r="Z214" s="365" t="s">
        <v>38</v>
      </c>
    </row>
    <row r="215" spans="1:26" ht="178.5">
      <c r="A215" s="353">
        <v>210</v>
      </c>
      <c r="B215" s="364" t="s">
        <v>775</v>
      </c>
      <c r="C215" s="123" t="s">
        <v>775</v>
      </c>
      <c r="D215" s="365" t="s">
        <v>102</v>
      </c>
      <c r="E215" s="365" t="s">
        <v>124</v>
      </c>
      <c r="F215" s="365" t="s">
        <v>124</v>
      </c>
      <c r="G215" s="68" t="s">
        <v>38</v>
      </c>
      <c r="H215" s="376">
        <v>432843.66</v>
      </c>
      <c r="I215" s="315" t="s">
        <v>386</v>
      </c>
      <c r="J215" s="113" t="s">
        <v>111</v>
      </c>
      <c r="K215" s="123" t="s">
        <v>776</v>
      </c>
      <c r="L215" s="365" t="s">
        <v>38</v>
      </c>
      <c r="M215" s="365" t="s">
        <v>38</v>
      </c>
      <c r="N215" s="365" t="s">
        <v>38</v>
      </c>
      <c r="O215" s="365" t="s">
        <v>38</v>
      </c>
      <c r="P215" s="365" t="s">
        <v>38</v>
      </c>
      <c r="Q215" s="365" t="s">
        <v>38</v>
      </c>
      <c r="R215" s="365" t="s">
        <v>38</v>
      </c>
      <c r="S215" s="365" t="s">
        <v>38</v>
      </c>
      <c r="T215" s="365" t="s">
        <v>38</v>
      </c>
      <c r="U215" s="365" t="s">
        <v>38</v>
      </c>
      <c r="V215" s="365" t="s">
        <v>38</v>
      </c>
      <c r="W215" s="365" t="s">
        <v>38</v>
      </c>
      <c r="X215" s="365" t="s">
        <v>38</v>
      </c>
      <c r="Y215" s="365" t="s">
        <v>38</v>
      </c>
      <c r="Z215" s="365" t="s">
        <v>38</v>
      </c>
    </row>
    <row r="216" spans="1:26">
      <c r="A216" s="353">
        <v>211</v>
      </c>
      <c r="B216" s="364" t="s">
        <v>373</v>
      </c>
      <c r="C216" s="123" t="s">
        <v>373</v>
      </c>
      <c r="D216" s="365" t="s">
        <v>102</v>
      </c>
      <c r="E216" s="365" t="s">
        <v>124</v>
      </c>
      <c r="F216" s="365" t="s">
        <v>124</v>
      </c>
      <c r="G216" s="68" t="s">
        <v>38</v>
      </c>
      <c r="H216" s="376">
        <v>3540</v>
      </c>
      <c r="I216" s="315" t="s">
        <v>386</v>
      </c>
      <c r="J216" s="113" t="s">
        <v>111</v>
      </c>
      <c r="K216" s="123" t="s">
        <v>382</v>
      </c>
      <c r="L216" s="365" t="s">
        <v>38</v>
      </c>
      <c r="M216" s="365" t="s">
        <v>38</v>
      </c>
      <c r="N216" s="365" t="s">
        <v>38</v>
      </c>
      <c r="O216" s="365" t="s">
        <v>38</v>
      </c>
      <c r="P216" s="365" t="s">
        <v>38</v>
      </c>
      <c r="Q216" s="365" t="s">
        <v>38</v>
      </c>
      <c r="R216" s="365" t="s">
        <v>38</v>
      </c>
      <c r="S216" s="365" t="s">
        <v>38</v>
      </c>
      <c r="T216" s="365" t="s">
        <v>38</v>
      </c>
      <c r="U216" s="365" t="s">
        <v>38</v>
      </c>
      <c r="V216" s="365" t="s">
        <v>38</v>
      </c>
      <c r="W216" s="365" t="s">
        <v>38</v>
      </c>
      <c r="X216" s="365" t="s">
        <v>38</v>
      </c>
      <c r="Y216" s="365" t="s">
        <v>38</v>
      </c>
      <c r="Z216" s="365" t="s">
        <v>38</v>
      </c>
    </row>
    <row r="217" spans="1:26">
      <c r="A217" s="353">
        <v>212</v>
      </c>
      <c r="B217" s="364" t="s">
        <v>373</v>
      </c>
      <c r="C217" s="123" t="s">
        <v>373</v>
      </c>
      <c r="D217" s="365" t="s">
        <v>102</v>
      </c>
      <c r="E217" s="365" t="s">
        <v>124</v>
      </c>
      <c r="F217" s="365" t="s">
        <v>124</v>
      </c>
      <c r="G217" s="68" t="s">
        <v>38</v>
      </c>
      <c r="H217" s="376">
        <v>9959</v>
      </c>
      <c r="I217" s="315" t="s">
        <v>386</v>
      </c>
      <c r="J217" s="113" t="s">
        <v>111</v>
      </c>
      <c r="K217" s="123" t="s">
        <v>352</v>
      </c>
      <c r="L217" s="365" t="s">
        <v>38</v>
      </c>
      <c r="M217" s="365" t="s">
        <v>38</v>
      </c>
      <c r="N217" s="365" t="s">
        <v>38</v>
      </c>
      <c r="O217" s="365" t="s">
        <v>38</v>
      </c>
      <c r="P217" s="365" t="s">
        <v>38</v>
      </c>
      <c r="Q217" s="365" t="s">
        <v>38</v>
      </c>
      <c r="R217" s="365" t="s">
        <v>38</v>
      </c>
      <c r="S217" s="365" t="s">
        <v>38</v>
      </c>
      <c r="T217" s="365" t="s">
        <v>38</v>
      </c>
      <c r="U217" s="365" t="s">
        <v>38</v>
      </c>
      <c r="V217" s="365" t="s">
        <v>38</v>
      </c>
      <c r="W217" s="365" t="s">
        <v>38</v>
      </c>
      <c r="X217" s="365" t="s">
        <v>38</v>
      </c>
      <c r="Y217" s="365" t="s">
        <v>38</v>
      </c>
      <c r="Z217" s="365" t="s">
        <v>38</v>
      </c>
    </row>
    <row r="218" spans="1:26">
      <c r="A218" s="353">
        <v>213</v>
      </c>
      <c r="B218" s="364" t="s">
        <v>373</v>
      </c>
      <c r="C218" s="123" t="s">
        <v>373</v>
      </c>
      <c r="D218" s="365" t="s">
        <v>102</v>
      </c>
      <c r="E218" s="365" t="s">
        <v>124</v>
      </c>
      <c r="F218" s="365" t="s">
        <v>124</v>
      </c>
      <c r="G218" s="68" t="s">
        <v>38</v>
      </c>
      <c r="H218" s="376">
        <v>8912</v>
      </c>
      <c r="I218" s="315" t="s">
        <v>386</v>
      </c>
      <c r="J218" s="113" t="s">
        <v>111</v>
      </c>
      <c r="K218" s="123" t="s">
        <v>447</v>
      </c>
      <c r="L218" s="365" t="s">
        <v>38</v>
      </c>
      <c r="M218" s="365" t="s">
        <v>38</v>
      </c>
      <c r="N218" s="365" t="s">
        <v>38</v>
      </c>
      <c r="O218" s="365" t="s">
        <v>38</v>
      </c>
      <c r="P218" s="365" t="s">
        <v>38</v>
      </c>
      <c r="Q218" s="365" t="s">
        <v>38</v>
      </c>
      <c r="R218" s="365" t="s">
        <v>38</v>
      </c>
      <c r="S218" s="365" t="s">
        <v>38</v>
      </c>
      <c r="T218" s="365" t="s">
        <v>38</v>
      </c>
      <c r="U218" s="365" t="s">
        <v>38</v>
      </c>
      <c r="V218" s="365" t="s">
        <v>38</v>
      </c>
      <c r="W218" s="365" t="s">
        <v>38</v>
      </c>
      <c r="X218" s="365" t="s">
        <v>38</v>
      </c>
      <c r="Y218" s="365" t="s">
        <v>38</v>
      </c>
      <c r="Z218" s="365" t="s">
        <v>38</v>
      </c>
    </row>
    <row r="219" spans="1:26">
      <c r="A219" s="353">
        <v>214</v>
      </c>
      <c r="B219" s="364" t="s">
        <v>373</v>
      </c>
      <c r="C219" s="123" t="s">
        <v>373</v>
      </c>
      <c r="D219" s="365" t="s">
        <v>102</v>
      </c>
      <c r="E219" s="365" t="s">
        <v>124</v>
      </c>
      <c r="F219" s="365" t="s">
        <v>124</v>
      </c>
      <c r="G219" s="68" t="s">
        <v>38</v>
      </c>
      <c r="H219" s="376">
        <v>8743.94</v>
      </c>
      <c r="I219" s="315" t="s">
        <v>386</v>
      </c>
      <c r="J219" s="113" t="s">
        <v>111</v>
      </c>
      <c r="K219" s="123" t="s">
        <v>431</v>
      </c>
      <c r="L219" s="365" t="s">
        <v>38</v>
      </c>
      <c r="M219" s="365" t="s">
        <v>38</v>
      </c>
      <c r="N219" s="365" t="s">
        <v>38</v>
      </c>
      <c r="O219" s="365" t="s">
        <v>38</v>
      </c>
      <c r="P219" s="365" t="s">
        <v>38</v>
      </c>
      <c r="Q219" s="365" t="s">
        <v>38</v>
      </c>
      <c r="R219" s="365" t="s">
        <v>38</v>
      </c>
      <c r="S219" s="365" t="s">
        <v>38</v>
      </c>
      <c r="T219" s="365" t="s">
        <v>38</v>
      </c>
      <c r="U219" s="365" t="s">
        <v>38</v>
      </c>
      <c r="V219" s="365" t="s">
        <v>38</v>
      </c>
      <c r="W219" s="365" t="s">
        <v>38</v>
      </c>
      <c r="X219" s="365" t="s">
        <v>38</v>
      </c>
      <c r="Y219" s="365" t="s">
        <v>38</v>
      </c>
      <c r="Z219" s="365" t="s">
        <v>38</v>
      </c>
    </row>
    <row r="220" spans="1:26">
      <c r="A220" s="353">
        <v>215</v>
      </c>
      <c r="B220" s="364" t="s">
        <v>373</v>
      </c>
      <c r="C220" s="123" t="s">
        <v>373</v>
      </c>
      <c r="D220" s="365" t="s">
        <v>102</v>
      </c>
      <c r="E220" s="365" t="s">
        <v>124</v>
      </c>
      <c r="F220" s="365" t="s">
        <v>124</v>
      </c>
      <c r="G220" s="68" t="s">
        <v>38</v>
      </c>
      <c r="H220" s="376">
        <v>2400</v>
      </c>
      <c r="I220" s="315" t="s">
        <v>386</v>
      </c>
      <c r="J220" s="113" t="s">
        <v>111</v>
      </c>
      <c r="K220" s="123"/>
      <c r="L220" s="365" t="s">
        <v>38</v>
      </c>
      <c r="M220" s="365" t="s">
        <v>38</v>
      </c>
      <c r="N220" s="365" t="s">
        <v>38</v>
      </c>
      <c r="O220" s="365" t="s">
        <v>38</v>
      </c>
      <c r="P220" s="365" t="s">
        <v>38</v>
      </c>
      <c r="Q220" s="365" t="s">
        <v>38</v>
      </c>
      <c r="R220" s="365" t="s">
        <v>38</v>
      </c>
      <c r="S220" s="365" t="s">
        <v>38</v>
      </c>
      <c r="T220" s="365" t="s">
        <v>38</v>
      </c>
      <c r="U220" s="365" t="s">
        <v>38</v>
      </c>
      <c r="V220" s="365" t="s">
        <v>38</v>
      </c>
      <c r="W220" s="365" t="s">
        <v>38</v>
      </c>
      <c r="X220" s="365" t="s">
        <v>38</v>
      </c>
      <c r="Y220" s="365" t="s">
        <v>38</v>
      </c>
      <c r="Z220" s="365" t="s">
        <v>38</v>
      </c>
    </row>
    <row r="221" spans="1:26">
      <c r="A221" s="353">
        <v>216</v>
      </c>
      <c r="B221" s="364" t="s">
        <v>373</v>
      </c>
      <c r="C221" s="123" t="s">
        <v>373</v>
      </c>
      <c r="D221" s="365" t="s">
        <v>102</v>
      </c>
      <c r="E221" s="365" t="s">
        <v>124</v>
      </c>
      <c r="F221" s="365" t="s">
        <v>124</v>
      </c>
      <c r="G221" s="68" t="s">
        <v>38</v>
      </c>
      <c r="H221" s="376">
        <v>5800</v>
      </c>
      <c r="I221" s="315" t="s">
        <v>386</v>
      </c>
      <c r="J221" s="113" t="s">
        <v>111</v>
      </c>
      <c r="K221" s="123" t="s">
        <v>352</v>
      </c>
      <c r="L221" s="365" t="s">
        <v>38</v>
      </c>
      <c r="M221" s="365" t="s">
        <v>38</v>
      </c>
      <c r="N221" s="365" t="s">
        <v>38</v>
      </c>
      <c r="O221" s="365" t="s">
        <v>38</v>
      </c>
      <c r="P221" s="365" t="s">
        <v>38</v>
      </c>
      <c r="Q221" s="365" t="s">
        <v>38</v>
      </c>
      <c r="R221" s="365" t="s">
        <v>38</v>
      </c>
      <c r="S221" s="365" t="s">
        <v>38</v>
      </c>
      <c r="T221" s="365" t="s">
        <v>38</v>
      </c>
      <c r="U221" s="365" t="s">
        <v>38</v>
      </c>
      <c r="V221" s="365" t="s">
        <v>38</v>
      </c>
      <c r="W221" s="365" t="s">
        <v>38</v>
      </c>
      <c r="X221" s="365" t="s">
        <v>38</v>
      </c>
      <c r="Y221" s="365" t="s">
        <v>38</v>
      </c>
      <c r="Z221" s="365" t="s">
        <v>38</v>
      </c>
    </row>
    <row r="222" spans="1:26">
      <c r="A222" s="353">
        <v>217</v>
      </c>
      <c r="B222" s="364" t="s">
        <v>373</v>
      </c>
      <c r="C222" s="123" t="s">
        <v>373</v>
      </c>
      <c r="D222" s="365" t="s">
        <v>102</v>
      </c>
      <c r="E222" s="365" t="s">
        <v>124</v>
      </c>
      <c r="F222" s="365" t="s">
        <v>124</v>
      </c>
      <c r="G222" s="68" t="s">
        <v>38</v>
      </c>
      <c r="H222" s="376">
        <v>5985</v>
      </c>
      <c r="I222" s="315" t="s">
        <v>386</v>
      </c>
      <c r="J222" s="113" t="s">
        <v>111</v>
      </c>
      <c r="K222" s="123"/>
      <c r="L222" s="365" t="s">
        <v>38</v>
      </c>
      <c r="M222" s="365" t="s">
        <v>38</v>
      </c>
      <c r="N222" s="365" t="s">
        <v>38</v>
      </c>
      <c r="O222" s="365" t="s">
        <v>38</v>
      </c>
      <c r="P222" s="365" t="s">
        <v>38</v>
      </c>
      <c r="Q222" s="365" t="s">
        <v>38</v>
      </c>
      <c r="R222" s="365" t="s">
        <v>38</v>
      </c>
      <c r="S222" s="365" t="s">
        <v>38</v>
      </c>
      <c r="T222" s="365" t="s">
        <v>38</v>
      </c>
      <c r="U222" s="365" t="s">
        <v>38</v>
      </c>
      <c r="V222" s="365" t="s">
        <v>38</v>
      </c>
      <c r="W222" s="365" t="s">
        <v>38</v>
      </c>
      <c r="X222" s="365" t="s">
        <v>38</v>
      </c>
      <c r="Y222" s="365" t="s">
        <v>38</v>
      </c>
      <c r="Z222" s="365" t="s">
        <v>38</v>
      </c>
    </row>
    <row r="223" spans="1:26">
      <c r="A223" s="353">
        <v>218</v>
      </c>
      <c r="B223" s="364" t="s">
        <v>373</v>
      </c>
      <c r="C223" s="123" t="s">
        <v>373</v>
      </c>
      <c r="D223" s="365" t="s">
        <v>102</v>
      </c>
      <c r="E223" s="365" t="s">
        <v>124</v>
      </c>
      <c r="F223" s="365" t="s">
        <v>124</v>
      </c>
      <c r="G223" s="68" t="s">
        <v>38</v>
      </c>
      <c r="H223" s="376">
        <v>3873</v>
      </c>
      <c r="I223" s="315" t="s">
        <v>386</v>
      </c>
      <c r="J223" s="113" t="s">
        <v>111</v>
      </c>
      <c r="K223" s="123"/>
      <c r="L223" s="365" t="s">
        <v>38</v>
      </c>
      <c r="M223" s="365" t="s">
        <v>38</v>
      </c>
      <c r="N223" s="365" t="s">
        <v>38</v>
      </c>
      <c r="O223" s="365" t="s">
        <v>38</v>
      </c>
      <c r="P223" s="365" t="s">
        <v>38</v>
      </c>
      <c r="Q223" s="365" t="s">
        <v>38</v>
      </c>
      <c r="R223" s="365" t="s">
        <v>38</v>
      </c>
      <c r="S223" s="365" t="s">
        <v>38</v>
      </c>
      <c r="T223" s="365" t="s">
        <v>38</v>
      </c>
      <c r="U223" s="365" t="s">
        <v>38</v>
      </c>
      <c r="V223" s="365" t="s">
        <v>38</v>
      </c>
      <c r="W223" s="365" t="s">
        <v>38</v>
      </c>
      <c r="X223" s="365" t="s">
        <v>38</v>
      </c>
      <c r="Y223" s="365" t="s">
        <v>38</v>
      </c>
      <c r="Z223" s="365" t="s">
        <v>38</v>
      </c>
    </row>
    <row r="224" spans="1:26">
      <c r="A224" s="353">
        <v>219</v>
      </c>
      <c r="B224" s="364" t="s">
        <v>373</v>
      </c>
      <c r="C224" s="123" t="s">
        <v>373</v>
      </c>
      <c r="D224" s="365" t="s">
        <v>102</v>
      </c>
      <c r="E224" s="365" t="s">
        <v>124</v>
      </c>
      <c r="F224" s="365" t="s">
        <v>124</v>
      </c>
      <c r="G224" s="68" t="s">
        <v>38</v>
      </c>
      <c r="H224" s="376">
        <v>7958.58</v>
      </c>
      <c r="I224" s="315" t="s">
        <v>386</v>
      </c>
      <c r="J224" s="113" t="s">
        <v>111</v>
      </c>
      <c r="K224" s="123" t="s">
        <v>448</v>
      </c>
      <c r="L224" s="365" t="s">
        <v>38</v>
      </c>
      <c r="M224" s="365" t="s">
        <v>38</v>
      </c>
      <c r="N224" s="365" t="s">
        <v>38</v>
      </c>
      <c r="O224" s="365" t="s">
        <v>38</v>
      </c>
      <c r="P224" s="365" t="s">
        <v>38</v>
      </c>
      <c r="Q224" s="365" t="s">
        <v>38</v>
      </c>
      <c r="R224" s="365" t="s">
        <v>38</v>
      </c>
      <c r="S224" s="365" t="s">
        <v>38</v>
      </c>
      <c r="T224" s="365" t="s">
        <v>38</v>
      </c>
      <c r="U224" s="365" t="s">
        <v>38</v>
      </c>
      <c r="V224" s="365" t="s">
        <v>38</v>
      </c>
      <c r="W224" s="365" t="s">
        <v>38</v>
      </c>
      <c r="X224" s="365" t="s">
        <v>38</v>
      </c>
      <c r="Y224" s="365" t="s">
        <v>38</v>
      </c>
      <c r="Z224" s="365" t="s">
        <v>38</v>
      </c>
    </row>
    <row r="225" spans="1:26">
      <c r="A225" s="353">
        <v>220</v>
      </c>
      <c r="B225" s="364" t="s">
        <v>373</v>
      </c>
      <c r="C225" s="123" t="s">
        <v>373</v>
      </c>
      <c r="D225" s="365" t="s">
        <v>102</v>
      </c>
      <c r="E225" s="365" t="s">
        <v>124</v>
      </c>
      <c r="F225" s="365" t="s">
        <v>124</v>
      </c>
      <c r="G225" s="68" t="s">
        <v>38</v>
      </c>
      <c r="H225" s="376">
        <v>9739.14</v>
      </c>
      <c r="I225" s="315" t="s">
        <v>386</v>
      </c>
      <c r="J225" s="113" t="s">
        <v>111</v>
      </c>
      <c r="K225" s="123" t="s">
        <v>412</v>
      </c>
      <c r="L225" s="365" t="s">
        <v>38</v>
      </c>
      <c r="M225" s="365" t="s">
        <v>38</v>
      </c>
      <c r="N225" s="365" t="s">
        <v>38</v>
      </c>
      <c r="O225" s="365" t="s">
        <v>38</v>
      </c>
      <c r="P225" s="365" t="s">
        <v>38</v>
      </c>
      <c r="Q225" s="365" t="s">
        <v>38</v>
      </c>
      <c r="R225" s="365" t="s">
        <v>38</v>
      </c>
      <c r="S225" s="365" t="s">
        <v>38</v>
      </c>
      <c r="T225" s="365" t="s">
        <v>38</v>
      </c>
      <c r="U225" s="365" t="s">
        <v>38</v>
      </c>
      <c r="V225" s="365" t="s">
        <v>38</v>
      </c>
      <c r="W225" s="365" t="s">
        <v>38</v>
      </c>
      <c r="X225" s="365" t="s">
        <v>38</v>
      </c>
      <c r="Y225" s="365" t="s">
        <v>38</v>
      </c>
      <c r="Z225" s="365" t="s">
        <v>38</v>
      </c>
    </row>
    <row r="226" spans="1:26">
      <c r="A226" s="353">
        <v>221</v>
      </c>
      <c r="B226" s="364" t="s">
        <v>373</v>
      </c>
      <c r="C226" s="123" t="s">
        <v>373</v>
      </c>
      <c r="D226" s="365" t="s">
        <v>102</v>
      </c>
      <c r="E226" s="365" t="s">
        <v>124</v>
      </c>
      <c r="F226" s="365" t="s">
        <v>124</v>
      </c>
      <c r="G226" s="68" t="s">
        <v>38</v>
      </c>
      <c r="H226" s="376">
        <v>9239.99</v>
      </c>
      <c r="I226" s="315" t="s">
        <v>386</v>
      </c>
      <c r="J226" s="113" t="s">
        <v>111</v>
      </c>
      <c r="K226" s="123" t="s">
        <v>393</v>
      </c>
      <c r="L226" s="365" t="s">
        <v>38</v>
      </c>
      <c r="M226" s="365" t="s">
        <v>38</v>
      </c>
      <c r="N226" s="365" t="s">
        <v>38</v>
      </c>
      <c r="O226" s="365" t="s">
        <v>38</v>
      </c>
      <c r="P226" s="365" t="s">
        <v>38</v>
      </c>
      <c r="Q226" s="365" t="s">
        <v>38</v>
      </c>
      <c r="R226" s="365" t="s">
        <v>38</v>
      </c>
      <c r="S226" s="365" t="s">
        <v>38</v>
      </c>
      <c r="T226" s="365" t="s">
        <v>38</v>
      </c>
      <c r="U226" s="365" t="s">
        <v>38</v>
      </c>
      <c r="V226" s="365" t="s">
        <v>38</v>
      </c>
      <c r="W226" s="365" t="s">
        <v>38</v>
      </c>
      <c r="X226" s="365" t="s">
        <v>38</v>
      </c>
      <c r="Y226" s="365" t="s">
        <v>38</v>
      </c>
      <c r="Z226" s="365" t="s">
        <v>38</v>
      </c>
    </row>
    <row r="227" spans="1:26">
      <c r="A227" s="353">
        <v>222</v>
      </c>
      <c r="B227" s="364" t="s">
        <v>373</v>
      </c>
      <c r="C227" s="123" t="s">
        <v>373</v>
      </c>
      <c r="D227" s="365" t="s">
        <v>102</v>
      </c>
      <c r="E227" s="365" t="s">
        <v>124</v>
      </c>
      <c r="F227" s="365" t="s">
        <v>124</v>
      </c>
      <c r="G227" s="68" t="s">
        <v>38</v>
      </c>
      <c r="H227" s="376">
        <v>8215.19</v>
      </c>
      <c r="I227" s="315" t="s">
        <v>386</v>
      </c>
      <c r="J227" s="113" t="s">
        <v>111</v>
      </c>
      <c r="K227" s="123" t="s">
        <v>420</v>
      </c>
      <c r="L227" s="365" t="s">
        <v>38</v>
      </c>
      <c r="M227" s="365" t="s">
        <v>38</v>
      </c>
      <c r="N227" s="365" t="s">
        <v>38</v>
      </c>
      <c r="O227" s="365" t="s">
        <v>38</v>
      </c>
      <c r="P227" s="365" t="s">
        <v>38</v>
      </c>
      <c r="Q227" s="365" t="s">
        <v>38</v>
      </c>
      <c r="R227" s="365" t="s">
        <v>38</v>
      </c>
      <c r="S227" s="365" t="s">
        <v>38</v>
      </c>
      <c r="T227" s="365" t="s">
        <v>38</v>
      </c>
      <c r="U227" s="365" t="s">
        <v>38</v>
      </c>
      <c r="V227" s="365" t="s">
        <v>38</v>
      </c>
      <c r="W227" s="365" t="s">
        <v>38</v>
      </c>
      <c r="X227" s="365" t="s">
        <v>38</v>
      </c>
      <c r="Y227" s="365" t="s">
        <v>38</v>
      </c>
      <c r="Z227" s="365" t="s">
        <v>38</v>
      </c>
    </row>
    <row r="228" spans="1:26">
      <c r="A228" s="353">
        <v>223</v>
      </c>
      <c r="B228" s="364" t="s">
        <v>373</v>
      </c>
      <c r="C228" s="123" t="s">
        <v>373</v>
      </c>
      <c r="D228" s="365" t="s">
        <v>102</v>
      </c>
      <c r="E228" s="365" t="s">
        <v>124</v>
      </c>
      <c r="F228" s="365" t="s">
        <v>124</v>
      </c>
      <c r="G228" s="68" t="s">
        <v>38</v>
      </c>
      <c r="H228" s="376">
        <v>5980</v>
      </c>
      <c r="I228" s="315" t="s">
        <v>386</v>
      </c>
      <c r="J228" s="113" t="s">
        <v>111</v>
      </c>
      <c r="K228" s="123" t="s">
        <v>425</v>
      </c>
      <c r="L228" s="365" t="s">
        <v>38</v>
      </c>
      <c r="M228" s="365" t="s">
        <v>38</v>
      </c>
      <c r="N228" s="365" t="s">
        <v>38</v>
      </c>
      <c r="O228" s="365" t="s">
        <v>38</v>
      </c>
      <c r="P228" s="365" t="s">
        <v>38</v>
      </c>
      <c r="Q228" s="365" t="s">
        <v>38</v>
      </c>
      <c r="R228" s="365" t="s">
        <v>38</v>
      </c>
      <c r="S228" s="365" t="s">
        <v>38</v>
      </c>
      <c r="T228" s="365" t="s">
        <v>38</v>
      </c>
      <c r="U228" s="365" t="s">
        <v>38</v>
      </c>
      <c r="V228" s="365" t="s">
        <v>38</v>
      </c>
      <c r="W228" s="365" t="s">
        <v>38</v>
      </c>
      <c r="X228" s="365" t="s">
        <v>38</v>
      </c>
      <c r="Y228" s="365" t="s">
        <v>38</v>
      </c>
      <c r="Z228" s="365" t="s">
        <v>38</v>
      </c>
    </row>
    <row r="229" spans="1:26">
      <c r="A229" s="353">
        <v>224</v>
      </c>
      <c r="B229" s="364" t="s">
        <v>373</v>
      </c>
      <c r="C229" s="123" t="s">
        <v>373</v>
      </c>
      <c r="D229" s="365" t="s">
        <v>102</v>
      </c>
      <c r="E229" s="365" t="s">
        <v>124</v>
      </c>
      <c r="F229" s="365" t="s">
        <v>124</v>
      </c>
      <c r="G229" s="68" t="s">
        <v>38</v>
      </c>
      <c r="H229" s="376">
        <v>8012.99</v>
      </c>
      <c r="I229" s="315" t="s">
        <v>386</v>
      </c>
      <c r="J229" s="113" t="s">
        <v>111</v>
      </c>
      <c r="K229" s="123" t="s">
        <v>404</v>
      </c>
      <c r="L229" s="365" t="s">
        <v>38</v>
      </c>
      <c r="M229" s="365" t="s">
        <v>38</v>
      </c>
      <c r="N229" s="365" t="s">
        <v>38</v>
      </c>
      <c r="O229" s="365" t="s">
        <v>38</v>
      </c>
      <c r="P229" s="365" t="s">
        <v>38</v>
      </c>
      <c r="Q229" s="365" t="s">
        <v>38</v>
      </c>
      <c r="R229" s="365" t="s">
        <v>38</v>
      </c>
      <c r="S229" s="365" t="s">
        <v>38</v>
      </c>
      <c r="T229" s="365" t="s">
        <v>38</v>
      </c>
      <c r="U229" s="365" t="s">
        <v>38</v>
      </c>
      <c r="V229" s="365" t="s">
        <v>38</v>
      </c>
      <c r="W229" s="365" t="s">
        <v>38</v>
      </c>
      <c r="X229" s="365" t="s">
        <v>38</v>
      </c>
      <c r="Y229" s="365" t="s">
        <v>38</v>
      </c>
      <c r="Z229" s="365" t="s">
        <v>38</v>
      </c>
    </row>
    <row r="230" spans="1:26">
      <c r="A230" s="353">
        <v>225</v>
      </c>
      <c r="B230" s="364" t="s">
        <v>373</v>
      </c>
      <c r="C230" s="123" t="s">
        <v>373</v>
      </c>
      <c r="D230" s="365" t="s">
        <v>102</v>
      </c>
      <c r="E230" s="365" t="s">
        <v>124</v>
      </c>
      <c r="F230" s="365" t="s">
        <v>124</v>
      </c>
      <c r="G230" s="68" t="s">
        <v>38</v>
      </c>
      <c r="H230" s="376">
        <v>4296.99</v>
      </c>
      <c r="I230" s="315" t="s">
        <v>386</v>
      </c>
      <c r="J230" s="113" t="s">
        <v>111</v>
      </c>
      <c r="K230" s="123" t="s">
        <v>449</v>
      </c>
      <c r="L230" s="365" t="s">
        <v>38</v>
      </c>
      <c r="M230" s="365" t="s">
        <v>38</v>
      </c>
      <c r="N230" s="365" t="s">
        <v>38</v>
      </c>
      <c r="O230" s="365" t="s">
        <v>38</v>
      </c>
      <c r="P230" s="365" t="s">
        <v>38</v>
      </c>
      <c r="Q230" s="365" t="s">
        <v>38</v>
      </c>
      <c r="R230" s="365" t="s">
        <v>38</v>
      </c>
      <c r="S230" s="365" t="s">
        <v>38</v>
      </c>
      <c r="T230" s="365" t="s">
        <v>38</v>
      </c>
      <c r="U230" s="365" t="s">
        <v>38</v>
      </c>
      <c r="V230" s="365" t="s">
        <v>38</v>
      </c>
      <c r="W230" s="365" t="s">
        <v>38</v>
      </c>
      <c r="X230" s="365" t="s">
        <v>38</v>
      </c>
      <c r="Y230" s="365" t="s">
        <v>38</v>
      </c>
      <c r="Z230" s="365" t="s">
        <v>38</v>
      </c>
    </row>
    <row r="231" spans="1:26">
      <c r="A231" s="353">
        <v>226</v>
      </c>
      <c r="B231" s="364" t="s">
        <v>373</v>
      </c>
      <c r="C231" s="123" t="s">
        <v>373</v>
      </c>
      <c r="D231" s="365" t="s">
        <v>102</v>
      </c>
      <c r="E231" s="365" t="s">
        <v>124</v>
      </c>
      <c r="F231" s="365" t="s">
        <v>124</v>
      </c>
      <c r="G231" s="68" t="s">
        <v>38</v>
      </c>
      <c r="H231" s="335">
        <v>8743.94</v>
      </c>
      <c r="I231" s="315" t="s">
        <v>386</v>
      </c>
      <c r="J231" s="113" t="s">
        <v>111</v>
      </c>
      <c r="K231" s="132" t="s">
        <v>431</v>
      </c>
      <c r="L231" s="365" t="s">
        <v>38</v>
      </c>
      <c r="M231" s="365" t="s">
        <v>38</v>
      </c>
      <c r="N231" s="365" t="s">
        <v>38</v>
      </c>
      <c r="O231" s="365" t="s">
        <v>38</v>
      </c>
      <c r="P231" s="365" t="s">
        <v>38</v>
      </c>
      <c r="Q231" s="365" t="s">
        <v>38</v>
      </c>
      <c r="R231" s="365" t="s">
        <v>38</v>
      </c>
      <c r="S231" s="365" t="s">
        <v>38</v>
      </c>
      <c r="T231" s="365" t="s">
        <v>38</v>
      </c>
      <c r="U231" s="365" t="s">
        <v>38</v>
      </c>
      <c r="V231" s="365" t="s">
        <v>38</v>
      </c>
      <c r="W231" s="365" t="s">
        <v>38</v>
      </c>
      <c r="X231" s="365" t="s">
        <v>38</v>
      </c>
      <c r="Y231" s="365" t="s">
        <v>38</v>
      </c>
      <c r="Z231" s="365" t="s">
        <v>38</v>
      </c>
    </row>
    <row r="232" spans="1:26">
      <c r="A232" s="353">
        <v>227</v>
      </c>
      <c r="B232" s="364" t="s">
        <v>373</v>
      </c>
      <c r="C232" s="123" t="s">
        <v>373</v>
      </c>
      <c r="D232" s="365" t="s">
        <v>102</v>
      </c>
      <c r="E232" s="365" t="s">
        <v>124</v>
      </c>
      <c r="F232" s="365" t="s">
        <v>124</v>
      </c>
      <c r="G232" s="68" t="s">
        <v>38</v>
      </c>
      <c r="H232" s="335">
        <v>3870</v>
      </c>
      <c r="I232" s="315" t="s">
        <v>386</v>
      </c>
      <c r="J232" s="113" t="s">
        <v>111</v>
      </c>
      <c r="K232" s="132" t="s">
        <v>404</v>
      </c>
      <c r="L232" s="365" t="s">
        <v>38</v>
      </c>
      <c r="M232" s="365" t="s">
        <v>38</v>
      </c>
      <c r="N232" s="365" t="s">
        <v>38</v>
      </c>
      <c r="O232" s="365" t="s">
        <v>38</v>
      </c>
      <c r="P232" s="365" t="s">
        <v>38</v>
      </c>
      <c r="Q232" s="365" t="s">
        <v>38</v>
      </c>
      <c r="R232" s="365" t="s">
        <v>38</v>
      </c>
      <c r="S232" s="365" t="s">
        <v>38</v>
      </c>
      <c r="T232" s="365" t="s">
        <v>38</v>
      </c>
      <c r="U232" s="365" t="s">
        <v>38</v>
      </c>
      <c r="V232" s="365" t="s">
        <v>38</v>
      </c>
      <c r="W232" s="365" t="s">
        <v>38</v>
      </c>
      <c r="X232" s="365" t="s">
        <v>38</v>
      </c>
      <c r="Y232" s="365" t="s">
        <v>38</v>
      </c>
      <c r="Z232" s="365" t="s">
        <v>38</v>
      </c>
    </row>
    <row r="233" spans="1:26">
      <c r="A233" s="353">
        <v>228</v>
      </c>
      <c r="B233" s="364" t="s">
        <v>373</v>
      </c>
      <c r="C233" s="123" t="s">
        <v>373</v>
      </c>
      <c r="D233" s="365" t="s">
        <v>102</v>
      </c>
      <c r="E233" s="365" t="s">
        <v>124</v>
      </c>
      <c r="F233" s="365" t="s">
        <v>124</v>
      </c>
      <c r="G233" s="68" t="s">
        <v>38</v>
      </c>
      <c r="H233" s="335">
        <v>19210</v>
      </c>
      <c r="I233" s="315" t="s">
        <v>386</v>
      </c>
      <c r="J233" s="113" t="s">
        <v>111</v>
      </c>
      <c r="K233" s="132" t="s">
        <v>372</v>
      </c>
      <c r="L233" s="365" t="s">
        <v>38</v>
      </c>
      <c r="M233" s="365" t="s">
        <v>38</v>
      </c>
      <c r="N233" s="365" t="s">
        <v>38</v>
      </c>
      <c r="O233" s="365" t="s">
        <v>38</v>
      </c>
      <c r="P233" s="365" t="s">
        <v>38</v>
      </c>
      <c r="Q233" s="365" t="s">
        <v>38</v>
      </c>
      <c r="R233" s="365" t="s">
        <v>38</v>
      </c>
      <c r="S233" s="365" t="s">
        <v>38</v>
      </c>
      <c r="T233" s="365" t="s">
        <v>38</v>
      </c>
      <c r="U233" s="365" t="s">
        <v>38</v>
      </c>
      <c r="V233" s="365" t="s">
        <v>38</v>
      </c>
      <c r="W233" s="365" t="s">
        <v>38</v>
      </c>
      <c r="X233" s="365" t="s">
        <v>38</v>
      </c>
      <c r="Y233" s="365" t="s">
        <v>38</v>
      </c>
      <c r="Z233" s="365" t="s">
        <v>38</v>
      </c>
    </row>
    <row r="234" spans="1:26">
      <c r="A234" s="353">
        <v>229</v>
      </c>
      <c r="B234" s="364" t="s">
        <v>373</v>
      </c>
      <c r="C234" s="123" t="s">
        <v>373</v>
      </c>
      <c r="D234" s="365" t="s">
        <v>102</v>
      </c>
      <c r="E234" s="365" t="s">
        <v>124</v>
      </c>
      <c r="F234" s="365" t="s">
        <v>124</v>
      </c>
      <c r="G234" s="68" t="s">
        <v>38</v>
      </c>
      <c r="H234" s="336">
        <v>10099.99</v>
      </c>
      <c r="I234" s="315" t="s">
        <v>386</v>
      </c>
      <c r="J234" s="113" t="s">
        <v>111</v>
      </c>
      <c r="K234" s="132" t="s">
        <v>352</v>
      </c>
      <c r="L234" s="365" t="s">
        <v>38</v>
      </c>
      <c r="M234" s="365" t="s">
        <v>38</v>
      </c>
      <c r="N234" s="365" t="s">
        <v>38</v>
      </c>
      <c r="O234" s="365" t="s">
        <v>38</v>
      </c>
      <c r="P234" s="365" t="s">
        <v>38</v>
      </c>
      <c r="Q234" s="365" t="s">
        <v>38</v>
      </c>
      <c r="R234" s="365" t="s">
        <v>38</v>
      </c>
      <c r="S234" s="365" t="s">
        <v>38</v>
      </c>
      <c r="T234" s="365" t="s">
        <v>38</v>
      </c>
      <c r="U234" s="365" t="s">
        <v>38</v>
      </c>
      <c r="V234" s="365" t="s">
        <v>38</v>
      </c>
      <c r="W234" s="365" t="s">
        <v>38</v>
      </c>
      <c r="X234" s="365" t="s">
        <v>38</v>
      </c>
      <c r="Y234" s="365" t="s">
        <v>38</v>
      </c>
      <c r="Z234" s="365" t="s">
        <v>38</v>
      </c>
    </row>
    <row r="235" spans="1:26">
      <c r="A235" s="353">
        <v>230</v>
      </c>
      <c r="B235" s="364" t="s">
        <v>373</v>
      </c>
      <c r="C235" s="123" t="s">
        <v>373</v>
      </c>
      <c r="D235" s="365" t="s">
        <v>102</v>
      </c>
      <c r="E235" s="365" t="s">
        <v>124</v>
      </c>
      <c r="F235" s="365" t="s">
        <v>124</v>
      </c>
      <c r="G235" s="68" t="s">
        <v>38</v>
      </c>
      <c r="H235" s="336">
        <v>9605.99</v>
      </c>
      <c r="I235" s="315" t="s">
        <v>386</v>
      </c>
      <c r="J235" s="113" t="s">
        <v>111</v>
      </c>
      <c r="K235" s="132" t="s">
        <v>352</v>
      </c>
      <c r="L235" s="365" t="s">
        <v>38</v>
      </c>
      <c r="M235" s="365" t="s">
        <v>38</v>
      </c>
      <c r="N235" s="365" t="s">
        <v>38</v>
      </c>
      <c r="O235" s="365" t="s">
        <v>38</v>
      </c>
      <c r="P235" s="365" t="s">
        <v>38</v>
      </c>
      <c r="Q235" s="365" t="s">
        <v>38</v>
      </c>
      <c r="R235" s="365" t="s">
        <v>38</v>
      </c>
      <c r="S235" s="365" t="s">
        <v>38</v>
      </c>
      <c r="T235" s="365" t="s">
        <v>38</v>
      </c>
      <c r="U235" s="365" t="s">
        <v>38</v>
      </c>
      <c r="V235" s="365" t="s">
        <v>38</v>
      </c>
      <c r="W235" s="365" t="s">
        <v>38</v>
      </c>
      <c r="X235" s="365" t="s">
        <v>38</v>
      </c>
      <c r="Y235" s="365" t="s">
        <v>38</v>
      </c>
      <c r="Z235" s="365" t="s">
        <v>38</v>
      </c>
    </row>
    <row r="236" spans="1:26">
      <c r="A236" s="353">
        <v>231</v>
      </c>
      <c r="B236" s="364" t="s">
        <v>373</v>
      </c>
      <c r="C236" s="123" t="s">
        <v>373</v>
      </c>
      <c r="D236" s="365" t="s">
        <v>102</v>
      </c>
      <c r="E236" s="365" t="s">
        <v>124</v>
      </c>
      <c r="F236" s="365" t="s">
        <v>124</v>
      </c>
      <c r="G236" s="68" t="s">
        <v>38</v>
      </c>
      <c r="H236" s="336">
        <v>12591.97</v>
      </c>
      <c r="I236" s="315" t="s">
        <v>386</v>
      </c>
      <c r="J236" s="113" t="s">
        <v>111</v>
      </c>
      <c r="K236" s="132" t="s">
        <v>370</v>
      </c>
      <c r="L236" s="365" t="s">
        <v>38</v>
      </c>
      <c r="M236" s="365" t="s">
        <v>38</v>
      </c>
      <c r="N236" s="365" t="s">
        <v>38</v>
      </c>
      <c r="O236" s="365" t="s">
        <v>38</v>
      </c>
      <c r="P236" s="365" t="s">
        <v>38</v>
      </c>
      <c r="Q236" s="365" t="s">
        <v>38</v>
      </c>
      <c r="R236" s="365" t="s">
        <v>38</v>
      </c>
      <c r="S236" s="365" t="s">
        <v>38</v>
      </c>
      <c r="T236" s="365" t="s">
        <v>38</v>
      </c>
      <c r="U236" s="365" t="s">
        <v>38</v>
      </c>
      <c r="V236" s="365" t="s">
        <v>38</v>
      </c>
      <c r="W236" s="365" t="s">
        <v>38</v>
      </c>
      <c r="X236" s="365" t="s">
        <v>38</v>
      </c>
      <c r="Y236" s="365" t="s">
        <v>38</v>
      </c>
      <c r="Z236" s="365" t="s">
        <v>38</v>
      </c>
    </row>
    <row r="237" spans="1:26">
      <c r="A237" s="353">
        <v>232</v>
      </c>
      <c r="B237" s="364" t="s">
        <v>373</v>
      </c>
      <c r="C237" s="123" t="s">
        <v>373</v>
      </c>
      <c r="D237" s="365" t="s">
        <v>102</v>
      </c>
      <c r="E237" s="365" t="s">
        <v>124</v>
      </c>
      <c r="F237" s="365" t="s">
        <v>124</v>
      </c>
      <c r="G237" s="68" t="s">
        <v>38</v>
      </c>
      <c r="H237" s="376">
        <v>9999.99</v>
      </c>
      <c r="I237" s="315" t="s">
        <v>386</v>
      </c>
      <c r="J237" s="113" t="s">
        <v>111</v>
      </c>
      <c r="K237" s="123" t="s">
        <v>388</v>
      </c>
      <c r="L237" s="365" t="s">
        <v>38</v>
      </c>
      <c r="M237" s="365" t="s">
        <v>38</v>
      </c>
      <c r="N237" s="365" t="s">
        <v>38</v>
      </c>
      <c r="O237" s="365" t="s">
        <v>38</v>
      </c>
      <c r="P237" s="365" t="s">
        <v>38</v>
      </c>
      <c r="Q237" s="365" t="s">
        <v>38</v>
      </c>
      <c r="R237" s="365" t="s">
        <v>38</v>
      </c>
      <c r="S237" s="365" t="s">
        <v>38</v>
      </c>
      <c r="T237" s="365" t="s">
        <v>38</v>
      </c>
      <c r="U237" s="365" t="s">
        <v>38</v>
      </c>
      <c r="V237" s="365" t="s">
        <v>38</v>
      </c>
      <c r="W237" s="365" t="s">
        <v>38</v>
      </c>
      <c r="X237" s="365" t="s">
        <v>38</v>
      </c>
      <c r="Y237" s="365" t="s">
        <v>38</v>
      </c>
      <c r="Z237" s="365" t="s">
        <v>38</v>
      </c>
    </row>
    <row r="238" spans="1:26">
      <c r="A238" s="353">
        <v>233</v>
      </c>
      <c r="B238" s="364" t="s">
        <v>373</v>
      </c>
      <c r="C238" s="123" t="s">
        <v>373</v>
      </c>
      <c r="D238" s="365" t="s">
        <v>102</v>
      </c>
      <c r="E238" s="365" t="s">
        <v>124</v>
      </c>
      <c r="F238" s="365" t="s">
        <v>124</v>
      </c>
      <c r="G238" s="68" t="s">
        <v>38</v>
      </c>
      <c r="H238" s="376">
        <v>5400</v>
      </c>
      <c r="I238" s="315" t="s">
        <v>386</v>
      </c>
      <c r="J238" s="113" t="s">
        <v>111</v>
      </c>
      <c r="K238" s="123" t="s">
        <v>450</v>
      </c>
      <c r="L238" s="365" t="s">
        <v>38</v>
      </c>
      <c r="M238" s="365" t="s">
        <v>38</v>
      </c>
      <c r="N238" s="365" t="s">
        <v>38</v>
      </c>
      <c r="O238" s="365" t="s">
        <v>38</v>
      </c>
      <c r="P238" s="365" t="s">
        <v>38</v>
      </c>
      <c r="Q238" s="365" t="s">
        <v>38</v>
      </c>
      <c r="R238" s="365" t="s">
        <v>38</v>
      </c>
      <c r="S238" s="365" t="s">
        <v>38</v>
      </c>
      <c r="T238" s="365" t="s">
        <v>38</v>
      </c>
      <c r="U238" s="365" t="s">
        <v>38</v>
      </c>
      <c r="V238" s="365" t="s">
        <v>38</v>
      </c>
      <c r="W238" s="365" t="s">
        <v>38</v>
      </c>
      <c r="X238" s="365" t="s">
        <v>38</v>
      </c>
      <c r="Y238" s="365" t="s">
        <v>38</v>
      </c>
      <c r="Z238" s="365" t="s">
        <v>38</v>
      </c>
    </row>
    <row r="239" spans="1:26">
      <c r="A239" s="353">
        <v>234</v>
      </c>
      <c r="B239" s="364" t="s">
        <v>389</v>
      </c>
      <c r="C239" s="123" t="s">
        <v>373</v>
      </c>
      <c r="D239" s="365" t="s">
        <v>102</v>
      </c>
      <c r="E239" s="365" t="s">
        <v>124</v>
      </c>
      <c r="F239" s="365" t="s">
        <v>124</v>
      </c>
      <c r="G239" s="68" t="s">
        <v>38</v>
      </c>
      <c r="H239" s="376">
        <v>3690</v>
      </c>
      <c r="I239" s="315" t="s">
        <v>386</v>
      </c>
      <c r="J239" s="113" t="s">
        <v>111</v>
      </c>
      <c r="K239" s="123" t="s">
        <v>451</v>
      </c>
      <c r="L239" s="365" t="s">
        <v>38</v>
      </c>
      <c r="M239" s="365" t="s">
        <v>38</v>
      </c>
      <c r="N239" s="365" t="s">
        <v>38</v>
      </c>
      <c r="O239" s="365" t="s">
        <v>38</v>
      </c>
      <c r="P239" s="365" t="s">
        <v>38</v>
      </c>
      <c r="Q239" s="365" t="s">
        <v>38</v>
      </c>
      <c r="R239" s="365" t="s">
        <v>38</v>
      </c>
      <c r="S239" s="365" t="s">
        <v>38</v>
      </c>
      <c r="T239" s="365" t="s">
        <v>38</v>
      </c>
      <c r="U239" s="365" t="s">
        <v>38</v>
      </c>
      <c r="V239" s="365" t="s">
        <v>38</v>
      </c>
      <c r="W239" s="365" t="s">
        <v>38</v>
      </c>
      <c r="X239" s="365" t="s">
        <v>38</v>
      </c>
      <c r="Y239" s="365" t="s">
        <v>38</v>
      </c>
      <c r="Z239" s="365" t="s">
        <v>38</v>
      </c>
    </row>
    <row r="240" spans="1:26">
      <c r="A240" s="353">
        <v>235</v>
      </c>
      <c r="B240" s="364" t="s">
        <v>373</v>
      </c>
      <c r="C240" s="123" t="s">
        <v>373</v>
      </c>
      <c r="D240" s="365" t="s">
        <v>102</v>
      </c>
      <c r="E240" s="365" t="s">
        <v>124</v>
      </c>
      <c r="F240" s="365" t="s">
        <v>124</v>
      </c>
      <c r="G240" s="68" t="s">
        <v>38</v>
      </c>
      <c r="H240" s="376">
        <v>14756.1</v>
      </c>
      <c r="I240" s="315" t="s">
        <v>386</v>
      </c>
      <c r="J240" s="113" t="s">
        <v>111</v>
      </c>
      <c r="K240" s="123" t="s">
        <v>390</v>
      </c>
      <c r="L240" s="365" t="s">
        <v>38</v>
      </c>
      <c r="M240" s="365" t="s">
        <v>38</v>
      </c>
      <c r="N240" s="365" t="s">
        <v>38</v>
      </c>
      <c r="O240" s="365" t="s">
        <v>38</v>
      </c>
      <c r="P240" s="365" t="s">
        <v>38</v>
      </c>
      <c r="Q240" s="365" t="s">
        <v>38</v>
      </c>
      <c r="R240" s="365" t="s">
        <v>38</v>
      </c>
      <c r="S240" s="365" t="s">
        <v>38</v>
      </c>
      <c r="T240" s="365" t="s">
        <v>38</v>
      </c>
      <c r="U240" s="365" t="s">
        <v>38</v>
      </c>
      <c r="V240" s="365" t="s">
        <v>38</v>
      </c>
      <c r="W240" s="365" t="s">
        <v>38</v>
      </c>
      <c r="X240" s="365" t="s">
        <v>38</v>
      </c>
      <c r="Y240" s="365" t="s">
        <v>38</v>
      </c>
      <c r="Z240" s="365" t="s">
        <v>38</v>
      </c>
    </row>
    <row r="241" spans="1:26">
      <c r="A241" s="353">
        <v>236</v>
      </c>
      <c r="B241" s="364" t="s">
        <v>373</v>
      </c>
      <c r="C241" s="123" t="s">
        <v>373</v>
      </c>
      <c r="D241" s="365" t="s">
        <v>102</v>
      </c>
      <c r="E241" s="365" t="s">
        <v>124</v>
      </c>
      <c r="F241" s="365" t="s">
        <v>124</v>
      </c>
      <c r="G241" s="68" t="s">
        <v>38</v>
      </c>
      <c r="H241" s="376">
        <v>4947</v>
      </c>
      <c r="I241" s="315" t="s">
        <v>386</v>
      </c>
      <c r="J241" s="113" t="s">
        <v>111</v>
      </c>
      <c r="K241" s="123" t="s">
        <v>388</v>
      </c>
      <c r="L241" s="365" t="s">
        <v>38</v>
      </c>
      <c r="M241" s="365" t="s">
        <v>38</v>
      </c>
      <c r="N241" s="365" t="s">
        <v>38</v>
      </c>
      <c r="O241" s="365" t="s">
        <v>38</v>
      </c>
      <c r="P241" s="365" t="s">
        <v>38</v>
      </c>
      <c r="Q241" s="365" t="s">
        <v>38</v>
      </c>
      <c r="R241" s="365" t="s">
        <v>38</v>
      </c>
      <c r="S241" s="365" t="s">
        <v>38</v>
      </c>
      <c r="T241" s="365" t="s">
        <v>38</v>
      </c>
      <c r="U241" s="365" t="s">
        <v>38</v>
      </c>
      <c r="V241" s="365" t="s">
        <v>38</v>
      </c>
      <c r="W241" s="365" t="s">
        <v>38</v>
      </c>
      <c r="X241" s="365" t="s">
        <v>38</v>
      </c>
      <c r="Y241" s="365" t="s">
        <v>38</v>
      </c>
      <c r="Z241" s="365" t="s">
        <v>38</v>
      </c>
    </row>
    <row r="242" spans="1:26">
      <c r="A242" s="353">
        <v>237</v>
      </c>
      <c r="B242" s="364" t="s">
        <v>373</v>
      </c>
      <c r="C242" s="123" t="s">
        <v>373</v>
      </c>
      <c r="D242" s="365" t="s">
        <v>102</v>
      </c>
      <c r="E242" s="365" t="s">
        <v>124</v>
      </c>
      <c r="F242" s="365" t="s">
        <v>124</v>
      </c>
      <c r="G242" s="68" t="s">
        <v>38</v>
      </c>
      <c r="H242" s="376">
        <v>10346.76</v>
      </c>
      <c r="I242" s="315" t="s">
        <v>386</v>
      </c>
      <c r="J242" s="113" t="s">
        <v>111</v>
      </c>
      <c r="K242" s="123" t="s">
        <v>393</v>
      </c>
      <c r="L242" s="365" t="s">
        <v>38</v>
      </c>
      <c r="M242" s="365" t="s">
        <v>38</v>
      </c>
      <c r="N242" s="365" t="s">
        <v>38</v>
      </c>
      <c r="O242" s="365" t="s">
        <v>38</v>
      </c>
      <c r="P242" s="365" t="s">
        <v>38</v>
      </c>
      <c r="Q242" s="365" t="s">
        <v>38</v>
      </c>
      <c r="R242" s="365" t="s">
        <v>38</v>
      </c>
      <c r="S242" s="365" t="s">
        <v>38</v>
      </c>
      <c r="T242" s="365" t="s">
        <v>38</v>
      </c>
      <c r="U242" s="365" t="s">
        <v>38</v>
      </c>
      <c r="V242" s="365" t="s">
        <v>38</v>
      </c>
      <c r="W242" s="365" t="s">
        <v>38</v>
      </c>
      <c r="X242" s="365" t="s">
        <v>38</v>
      </c>
      <c r="Y242" s="365" t="s">
        <v>38</v>
      </c>
      <c r="Z242" s="365" t="s">
        <v>38</v>
      </c>
    </row>
    <row r="243" spans="1:26">
      <c r="A243" s="353">
        <v>238</v>
      </c>
      <c r="B243" s="364" t="s">
        <v>373</v>
      </c>
      <c r="C243" s="123" t="s">
        <v>373</v>
      </c>
      <c r="D243" s="365" t="s">
        <v>102</v>
      </c>
      <c r="E243" s="365" t="s">
        <v>124</v>
      </c>
      <c r="F243" s="365" t="s">
        <v>124</v>
      </c>
      <c r="G243" s="68" t="s">
        <v>38</v>
      </c>
      <c r="H243" s="376">
        <v>2969.99</v>
      </c>
      <c r="I243" s="315" t="s">
        <v>386</v>
      </c>
      <c r="J243" s="113" t="s">
        <v>111</v>
      </c>
      <c r="K243" s="123"/>
      <c r="L243" s="365" t="s">
        <v>38</v>
      </c>
      <c r="M243" s="365" t="s">
        <v>38</v>
      </c>
      <c r="N243" s="365" t="s">
        <v>38</v>
      </c>
      <c r="O243" s="365" t="s">
        <v>38</v>
      </c>
      <c r="P243" s="365" t="s">
        <v>38</v>
      </c>
      <c r="Q243" s="365" t="s">
        <v>38</v>
      </c>
      <c r="R243" s="365" t="s">
        <v>38</v>
      </c>
      <c r="S243" s="365" t="s">
        <v>38</v>
      </c>
      <c r="T243" s="365" t="s">
        <v>38</v>
      </c>
      <c r="U243" s="365" t="s">
        <v>38</v>
      </c>
      <c r="V243" s="365" t="s">
        <v>38</v>
      </c>
      <c r="W243" s="365" t="s">
        <v>38</v>
      </c>
      <c r="X243" s="365" t="s">
        <v>38</v>
      </c>
      <c r="Y243" s="365" t="s">
        <v>38</v>
      </c>
      <c r="Z243" s="365" t="s">
        <v>38</v>
      </c>
    </row>
    <row r="244" spans="1:26">
      <c r="A244" s="353">
        <v>239</v>
      </c>
      <c r="B244" s="364" t="s">
        <v>452</v>
      </c>
      <c r="C244" s="123" t="s">
        <v>373</v>
      </c>
      <c r="D244" s="365" t="s">
        <v>102</v>
      </c>
      <c r="E244" s="365" t="s">
        <v>124</v>
      </c>
      <c r="F244" s="365" t="s">
        <v>124</v>
      </c>
      <c r="G244" s="68" t="s">
        <v>38</v>
      </c>
      <c r="H244" s="376">
        <v>1696</v>
      </c>
      <c r="I244" s="315" t="s">
        <v>386</v>
      </c>
      <c r="J244" s="113" t="s">
        <v>111</v>
      </c>
      <c r="K244" s="123"/>
      <c r="L244" s="365" t="s">
        <v>38</v>
      </c>
      <c r="M244" s="365" t="s">
        <v>38</v>
      </c>
      <c r="N244" s="365" t="s">
        <v>38</v>
      </c>
      <c r="O244" s="365" t="s">
        <v>38</v>
      </c>
      <c r="P244" s="365" t="s">
        <v>38</v>
      </c>
      <c r="Q244" s="365" t="s">
        <v>38</v>
      </c>
      <c r="R244" s="365" t="s">
        <v>38</v>
      </c>
      <c r="S244" s="365" t="s">
        <v>38</v>
      </c>
      <c r="T244" s="365" t="s">
        <v>38</v>
      </c>
      <c r="U244" s="365" t="s">
        <v>38</v>
      </c>
      <c r="V244" s="365" t="s">
        <v>38</v>
      </c>
      <c r="W244" s="365" t="s">
        <v>38</v>
      </c>
      <c r="X244" s="365" t="s">
        <v>38</v>
      </c>
      <c r="Y244" s="365" t="s">
        <v>38</v>
      </c>
      <c r="Z244" s="365" t="s">
        <v>38</v>
      </c>
    </row>
    <row r="245" spans="1:26">
      <c r="A245" s="353">
        <v>240</v>
      </c>
      <c r="B245" s="364" t="s">
        <v>373</v>
      </c>
      <c r="C245" s="123" t="s">
        <v>373</v>
      </c>
      <c r="D245" s="365" t="s">
        <v>102</v>
      </c>
      <c r="E245" s="365" t="s">
        <v>124</v>
      </c>
      <c r="F245" s="365" t="s">
        <v>124</v>
      </c>
      <c r="G245" s="68" t="s">
        <v>38</v>
      </c>
      <c r="H245" s="376">
        <v>2318.9899999999998</v>
      </c>
      <c r="I245" s="315" t="s">
        <v>386</v>
      </c>
      <c r="J245" s="113" t="s">
        <v>111</v>
      </c>
      <c r="K245" s="123"/>
      <c r="L245" s="365" t="s">
        <v>38</v>
      </c>
      <c r="M245" s="365" t="s">
        <v>38</v>
      </c>
      <c r="N245" s="365" t="s">
        <v>38</v>
      </c>
      <c r="O245" s="365" t="s">
        <v>38</v>
      </c>
      <c r="P245" s="365" t="s">
        <v>38</v>
      </c>
      <c r="Q245" s="365" t="s">
        <v>38</v>
      </c>
      <c r="R245" s="365" t="s">
        <v>38</v>
      </c>
      <c r="S245" s="365" t="s">
        <v>38</v>
      </c>
      <c r="T245" s="365" t="s">
        <v>38</v>
      </c>
      <c r="U245" s="365" t="s">
        <v>38</v>
      </c>
      <c r="V245" s="365" t="s">
        <v>38</v>
      </c>
      <c r="W245" s="365" t="s">
        <v>38</v>
      </c>
      <c r="X245" s="365" t="s">
        <v>38</v>
      </c>
      <c r="Y245" s="365" t="s">
        <v>38</v>
      </c>
      <c r="Z245" s="365" t="s">
        <v>38</v>
      </c>
    </row>
    <row r="246" spans="1:26">
      <c r="A246" s="353">
        <v>241</v>
      </c>
      <c r="B246" s="364" t="s">
        <v>373</v>
      </c>
      <c r="C246" s="123" t="s">
        <v>373</v>
      </c>
      <c r="D246" s="365" t="s">
        <v>102</v>
      </c>
      <c r="E246" s="365" t="s">
        <v>124</v>
      </c>
      <c r="F246" s="365" t="s">
        <v>124</v>
      </c>
      <c r="G246" s="68" t="s">
        <v>38</v>
      </c>
      <c r="H246" s="376">
        <v>2812.4</v>
      </c>
      <c r="I246" s="315" t="s">
        <v>386</v>
      </c>
      <c r="J246" s="113" t="s">
        <v>111</v>
      </c>
      <c r="K246" s="123"/>
      <c r="L246" s="365" t="s">
        <v>38</v>
      </c>
      <c r="M246" s="365" t="s">
        <v>38</v>
      </c>
      <c r="N246" s="365" t="s">
        <v>38</v>
      </c>
      <c r="O246" s="365" t="s">
        <v>38</v>
      </c>
      <c r="P246" s="365" t="s">
        <v>38</v>
      </c>
      <c r="Q246" s="365" t="s">
        <v>38</v>
      </c>
      <c r="R246" s="365" t="s">
        <v>38</v>
      </c>
      <c r="S246" s="365" t="s">
        <v>38</v>
      </c>
      <c r="T246" s="365" t="s">
        <v>38</v>
      </c>
      <c r="U246" s="365" t="s">
        <v>38</v>
      </c>
      <c r="V246" s="365" t="s">
        <v>38</v>
      </c>
      <c r="W246" s="365" t="s">
        <v>38</v>
      </c>
      <c r="X246" s="365" t="s">
        <v>38</v>
      </c>
      <c r="Y246" s="365" t="s">
        <v>38</v>
      </c>
      <c r="Z246" s="365" t="s">
        <v>38</v>
      </c>
    </row>
    <row r="247" spans="1:26">
      <c r="A247" s="353">
        <v>242</v>
      </c>
      <c r="B247" s="364" t="s">
        <v>373</v>
      </c>
      <c r="C247" s="123" t="s">
        <v>373</v>
      </c>
      <c r="D247" s="365" t="s">
        <v>102</v>
      </c>
      <c r="E247" s="365" t="s">
        <v>124</v>
      </c>
      <c r="F247" s="365" t="s">
        <v>124</v>
      </c>
      <c r="G247" s="68" t="s">
        <v>38</v>
      </c>
      <c r="H247" s="376">
        <v>3860</v>
      </c>
      <c r="I247" s="315" t="s">
        <v>386</v>
      </c>
      <c r="J247" s="113" t="s">
        <v>111</v>
      </c>
      <c r="K247" s="123"/>
      <c r="L247" s="365" t="s">
        <v>38</v>
      </c>
      <c r="M247" s="365" t="s">
        <v>38</v>
      </c>
      <c r="N247" s="365" t="s">
        <v>38</v>
      </c>
      <c r="O247" s="365" t="s">
        <v>38</v>
      </c>
      <c r="P247" s="365" t="s">
        <v>38</v>
      </c>
      <c r="Q247" s="365" t="s">
        <v>38</v>
      </c>
      <c r="R247" s="365" t="s">
        <v>38</v>
      </c>
      <c r="S247" s="365" t="s">
        <v>38</v>
      </c>
      <c r="T247" s="365" t="s">
        <v>38</v>
      </c>
      <c r="U247" s="365" t="s">
        <v>38</v>
      </c>
      <c r="V247" s="365" t="s">
        <v>38</v>
      </c>
      <c r="W247" s="365" t="s">
        <v>38</v>
      </c>
      <c r="X247" s="365" t="s">
        <v>38</v>
      </c>
      <c r="Y247" s="365" t="s">
        <v>38</v>
      </c>
      <c r="Z247" s="365" t="s">
        <v>38</v>
      </c>
    </row>
    <row r="248" spans="1:26">
      <c r="A248" s="353">
        <v>243</v>
      </c>
      <c r="B248" s="364" t="s">
        <v>452</v>
      </c>
      <c r="C248" s="123" t="s">
        <v>373</v>
      </c>
      <c r="D248" s="365" t="s">
        <v>102</v>
      </c>
      <c r="E248" s="365" t="s">
        <v>124</v>
      </c>
      <c r="F248" s="365" t="s">
        <v>124</v>
      </c>
      <c r="G248" s="68" t="s">
        <v>38</v>
      </c>
      <c r="H248" s="376">
        <v>1599.99</v>
      </c>
      <c r="I248" s="315" t="s">
        <v>386</v>
      </c>
      <c r="J248" s="113" t="s">
        <v>111</v>
      </c>
      <c r="K248" s="123"/>
      <c r="L248" s="365" t="s">
        <v>38</v>
      </c>
      <c r="M248" s="365" t="s">
        <v>38</v>
      </c>
      <c r="N248" s="365" t="s">
        <v>38</v>
      </c>
      <c r="O248" s="365" t="s">
        <v>38</v>
      </c>
      <c r="P248" s="365" t="s">
        <v>38</v>
      </c>
      <c r="Q248" s="365" t="s">
        <v>38</v>
      </c>
      <c r="R248" s="365" t="s">
        <v>38</v>
      </c>
      <c r="S248" s="365" t="s">
        <v>38</v>
      </c>
      <c r="T248" s="365" t="s">
        <v>38</v>
      </c>
      <c r="U248" s="365" t="s">
        <v>38</v>
      </c>
      <c r="V248" s="365" t="s">
        <v>38</v>
      </c>
      <c r="W248" s="365" t="s">
        <v>38</v>
      </c>
      <c r="X248" s="365" t="s">
        <v>38</v>
      </c>
      <c r="Y248" s="365" t="s">
        <v>38</v>
      </c>
      <c r="Z248" s="365" t="s">
        <v>38</v>
      </c>
    </row>
    <row r="249" spans="1:26">
      <c r="A249" s="353">
        <v>244</v>
      </c>
      <c r="B249" s="364" t="s">
        <v>373</v>
      </c>
      <c r="C249" s="123" t="s">
        <v>373</v>
      </c>
      <c r="D249" s="365" t="s">
        <v>102</v>
      </c>
      <c r="E249" s="365" t="s">
        <v>124</v>
      </c>
      <c r="F249" s="365" t="s">
        <v>124</v>
      </c>
      <c r="G249" s="68" t="s">
        <v>38</v>
      </c>
      <c r="H249" s="376">
        <v>2480</v>
      </c>
      <c r="I249" s="315" t="s">
        <v>386</v>
      </c>
      <c r="J249" s="113" t="s">
        <v>111</v>
      </c>
      <c r="K249" s="123"/>
      <c r="L249" s="365" t="s">
        <v>38</v>
      </c>
      <c r="M249" s="365" t="s">
        <v>38</v>
      </c>
      <c r="N249" s="365" t="s">
        <v>38</v>
      </c>
      <c r="O249" s="365" t="s">
        <v>38</v>
      </c>
      <c r="P249" s="365" t="s">
        <v>38</v>
      </c>
      <c r="Q249" s="365" t="s">
        <v>38</v>
      </c>
      <c r="R249" s="365" t="s">
        <v>38</v>
      </c>
      <c r="S249" s="365" t="s">
        <v>38</v>
      </c>
      <c r="T249" s="365" t="s">
        <v>38</v>
      </c>
      <c r="U249" s="365" t="s">
        <v>38</v>
      </c>
      <c r="V249" s="365" t="s">
        <v>38</v>
      </c>
      <c r="W249" s="365" t="s">
        <v>38</v>
      </c>
      <c r="X249" s="365" t="s">
        <v>38</v>
      </c>
      <c r="Y249" s="365" t="s">
        <v>38</v>
      </c>
      <c r="Z249" s="365" t="s">
        <v>38</v>
      </c>
    </row>
    <row r="250" spans="1:26">
      <c r="A250" s="353">
        <v>245</v>
      </c>
      <c r="B250" s="364" t="s">
        <v>373</v>
      </c>
      <c r="C250" s="123" t="s">
        <v>373</v>
      </c>
      <c r="D250" s="365" t="s">
        <v>102</v>
      </c>
      <c r="E250" s="365" t="s">
        <v>124</v>
      </c>
      <c r="F250" s="365" t="s">
        <v>124</v>
      </c>
      <c r="G250" s="68" t="s">
        <v>38</v>
      </c>
      <c r="H250" s="376">
        <v>2000</v>
      </c>
      <c r="I250" s="315" t="s">
        <v>386</v>
      </c>
      <c r="J250" s="113" t="s">
        <v>111</v>
      </c>
      <c r="K250" s="123"/>
      <c r="L250" s="365" t="s">
        <v>38</v>
      </c>
      <c r="M250" s="365" t="s">
        <v>38</v>
      </c>
      <c r="N250" s="365" t="s">
        <v>38</v>
      </c>
      <c r="O250" s="365" t="s">
        <v>38</v>
      </c>
      <c r="P250" s="365" t="s">
        <v>38</v>
      </c>
      <c r="Q250" s="365" t="s">
        <v>38</v>
      </c>
      <c r="R250" s="365" t="s">
        <v>38</v>
      </c>
      <c r="S250" s="365" t="s">
        <v>38</v>
      </c>
      <c r="T250" s="365" t="s">
        <v>38</v>
      </c>
      <c r="U250" s="365" t="s">
        <v>38</v>
      </c>
      <c r="V250" s="365" t="s">
        <v>38</v>
      </c>
      <c r="W250" s="365" t="s">
        <v>38</v>
      </c>
      <c r="X250" s="365" t="s">
        <v>38</v>
      </c>
      <c r="Y250" s="365" t="s">
        <v>38</v>
      </c>
      <c r="Z250" s="365" t="s">
        <v>38</v>
      </c>
    </row>
    <row r="251" spans="1:26">
      <c r="A251" s="353">
        <v>246</v>
      </c>
      <c r="B251" s="364" t="s">
        <v>373</v>
      </c>
      <c r="C251" s="123" t="s">
        <v>373</v>
      </c>
      <c r="D251" s="365" t="s">
        <v>102</v>
      </c>
      <c r="E251" s="365" t="s">
        <v>124</v>
      </c>
      <c r="F251" s="365" t="s">
        <v>124</v>
      </c>
      <c r="G251" s="68" t="s">
        <v>38</v>
      </c>
      <c r="H251" s="376">
        <v>13082.78</v>
      </c>
      <c r="I251" s="315" t="s">
        <v>386</v>
      </c>
      <c r="J251" s="113" t="s">
        <v>111</v>
      </c>
      <c r="K251" s="123" t="s">
        <v>393</v>
      </c>
      <c r="L251" s="365" t="s">
        <v>38</v>
      </c>
      <c r="M251" s="365" t="s">
        <v>38</v>
      </c>
      <c r="N251" s="365" t="s">
        <v>38</v>
      </c>
      <c r="O251" s="365" t="s">
        <v>38</v>
      </c>
      <c r="P251" s="365" t="s">
        <v>38</v>
      </c>
      <c r="Q251" s="365" t="s">
        <v>38</v>
      </c>
      <c r="R251" s="365" t="s">
        <v>38</v>
      </c>
      <c r="S251" s="365" t="s">
        <v>38</v>
      </c>
      <c r="T251" s="365" t="s">
        <v>38</v>
      </c>
      <c r="U251" s="365" t="s">
        <v>38</v>
      </c>
      <c r="V251" s="365" t="s">
        <v>38</v>
      </c>
      <c r="W251" s="365" t="s">
        <v>38</v>
      </c>
      <c r="X251" s="365" t="s">
        <v>38</v>
      </c>
      <c r="Y251" s="365" t="s">
        <v>38</v>
      </c>
      <c r="Z251" s="365" t="s">
        <v>38</v>
      </c>
    </row>
    <row r="252" spans="1:26">
      <c r="A252" s="353">
        <v>247</v>
      </c>
      <c r="B252" s="364" t="s">
        <v>300</v>
      </c>
      <c r="C252" s="123" t="s">
        <v>777</v>
      </c>
      <c r="D252" s="365" t="s">
        <v>102</v>
      </c>
      <c r="E252" s="365" t="s">
        <v>124</v>
      </c>
      <c r="F252" s="365" t="s">
        <v>124</v>
      </c>
      <c r="G252" s="68" t="s">
        <v>38</v>
      </c>
      <c r="H252" s="376">
        <v>6420</v>
      </c>
      <c r="I252" s="315" t="s">
        <v>386</v>
      </c>
      <c r="J252" s="113" t="s">
        <v>111</v>
      </c>
      <c r="K252" s="123" t="s">
        <v>382</v>
      </c>
      <c r="L252" s="365" t="s">
        <v>38</v>
      </c>
      <c r="M252" s="365" t="s">
        <v>38</v>
      </c>
      <c r="N252" s="365" t="s">
        <v>38</v>
      </c>
      <c r="O252" s="365" t="s">
        <v>38</v>
      </c>
      <c r="P252" s="365" t="s">
        <v>38</v>
      </c>
      <c r="Q252" s="365" t="s">
        <v>38</v>
      </c>
      <c r="R252" s="365" t="s">
        <v>38</v>
      </c>
      <c r="S252" s="365" t="s">
        <v>38</v>
      </c>
      <c r="T252" s="365" t="s">
        <v>38</v>
      </c>
      <c r="U252" s="365" t="s">
        <v>38</v>
      </c>
      <c r="V252" s="365" t="s">
        <v>38</v>
      </c>
      <c r="W252" s="365" t="s">
        <v>38</v>
      </c>
      <c r="X252" s="365" t="s">
        <v>38</v>
      </c>
      <c r="Y252" s="365" t="s">
        <v>38</v>
      </c>
      <c r="Z252" s="365" t="s">
        <v>38</v>
      </c>
    </row>
    <row r="253" spans="1:26">
      <c r="A253" s="353">
        <v>248</v>
      </c>
      <c r="B253" s="364" t="s">
        <v>300</v>
      </c>
      <c r="C253" s="123" t="s">
        <v>300</v>
      </c>
      <c r="D253" s="365" t="s">
        <v>102</v>
      </c>
      <c r="E253" s="365" t="s">
        <v>124</v>
      </c>
      <c r="F253" s="365" t="s">
        <v>124</v>
      </c>
      <c r="G253" s="68" t="s">
        <v>38</v>
      </c>
      <c r="H253" s="376">
        <v>10504.27</v>
      </c>
      <c r="I253" s="315" t="s">
        <v>386</v>
      </c>
      <c r="J253" s="113" t="s">
        <v>111</v>
      </c>
      <c r="K253" s="123" t="s">
        <v>352</v>
      </c>
      <c r="L253" s="365" t="s">
        <v>38</v>
      </c>
      <c r="M253" s="365" t="s">
        <v>38</v>
      </c>
      <c r="N253" s="365" t="s">
        <v>38</v>
      </c>
      <c r="O253" s="365" t="s">
        <v>38</v>
      </c>
      <c r="P253" s="365" t="s">
        <v>38</v>
      </c>
      <c r="Q253" s="365" t="s">
        <v>38</v>
      </c>
      <c r="R253" s="365" t="s">
        <v>38</v>
      </c>
      <c r="S253" s="365" t="s">
        <v>38</v>
      </c>
      <c r="T253" s="365" t="s">
        <v>38</v>
      </c>
      <c r="U253" s="365" t="s">
        <v>38</v>
      </c>
      <c r="V253" s="365" t="s">
        <v>38</v>
      </c>
      <c r="W253" s="365" t="s">
        <v>38</v>
      </c>
      <c r="X253" s="365" t="s">
        <v>38</v>
      </c>
      <c r="Y253" s="365" t="s">
        <v>38</v>
      </c>
      <c r="Z253" s="365" t="s">
        <v>38</v>
      </c>
    </row>
    <row r="254" spans="1:26">
      <c r="A254" s="353">
        <v>249</v>
      </c>
      <c r="B254" s="364" t="s">
        <v>300</v>
      </c>
      <c r="C254" s="123" t="s">
        <v>300</v>
      </c>
      <c r="D254" s="365" t="s">
        <v>102</v>
      </c>
      <c r="E254" s="365" t="s">
        <v>124</v>
      </c>
      <c r="F254" s="365" t="s">
        <v>124</v>
      </c>
      <c r="G254" s="68" t="s">
        <v>38</v>
      </c>
      <c r="H254" s="376">
        <v>12200</v>
      </c>
      <c r="I254" s="315" t="s">
        <v>386</v>
      </c>
      <c r="J254" s="113" t="s">
        <v>111</v>
      </c>
      <c r="K254" s="123" t="s">
        <v>353</v>
      </c>
      <c r="L254" s="365" t="s">
        <v>38</v>
      </c>
      <c r="M254" s="365" t="s">
        <v>38</v>
      </c>
      <c r="N254" s="365" t="s">
        <v>38</v>
      </c>
      <c r="O254" s="365" t="s">
        <v>38</v>
      </c>
      <c r="P254" s="365" t="s">
        <v>38</v>
      </c>
      <c r="Q254" s="365" t="s">
        <v>38</v>
      </c>
      <c r="R254" s="365" t="s">
        <v>38</v>
      </c>
      <c r="S254" s="365" t="s">
        <v>38</v>
      </c>
      <c r="T254" s="365" t="s">
        <v>38</v>
      </c>
      <c r="U254" s="365" t="s">
        <v>38</v>
      </c>
      <c r="V254" s="365" t="s">
        <v>38</v>
      </c>
      <c r="W254" s="365" t="s">
        <v>38</v>
      </c>
      <c r="X254" s="365" t="s">
        <v>38</v>
      </c>
      <c r="Y254" s="365" t="s">
        <v>38</v>
      </c>
      <c r="Z254" s="365" t="s">
        <v>38</v>
      </c>
    </row>
    <row r="255" spans="1:26">
      <c r="A255" s="353">
        <v>250</v>
      </c>
      <c r="B255" s="364" t="s">
        <v>300</v>
      </c>
      <c r="C255" s="123" t="s">
        <v>300</v>
      </c>
      <c r="D255" s="365" t="s">
        <v>102</v>
      </c>
      <c r="E255" s="365" t="s">
        <v>124</v>
      </c>
      <c r="F255" s="365" t="s">
        <v>124</v>
      </c>
      <c r="G255" s="68" t="s">
        <v>38</v>
      </c>
      <c r="H255" s="376">
        <v>26503</v>
      </c>
      <c r="I255" s="315" t="s">
        <v>386</v>
      </c>
      <c r="J255" s="113" t="s">
        <v>111</v>
      </c>
      <c r="K255" s="123" t="s">
        <v>383</v>
      </c>
      <c r="L255" s="365" t="s">
        <v>38</v>
      </c>
      <c r="M255" s="365" t="s">
        <v>38</v>
      </c>
      <c r="N255" s="365" t="s">
        <v>38</v>
      </c>
      <c r="O255" s="365" t="s">
        <v>38</v>
      </c>
      <c r="P255" s="365" t="s">
        <v>38</v>
      </c>
      <c r="Q255" s="365" t="s">
        <v>38</v>
      </c>
      <c r="R255" s="365" t="s">
        <v>38</v>
      </c>
      <c r="S255" s="365" t="s">
        <v>38</v>
      </c>
      <c r="T255" s="365" t="s">
        <v>38</v>
      </c>
      <c r="U255" s="365" t="s">
        <v>38</v>
      </c>
      <c r="V255" s="365" t="s">
        <v>38</v>
      </c>
      <c r="W255" s="365" t="s">
        <v>38</v>
      </c>
      <c r="X255" s="365" t="s">
        <v>38</v>
      </c>
      <c r="Y255" s="365" t="s">
        <v>38</v>
      </c>
      <c r="Z255" s="365" t="s">
        <v>38</v>
      </c>
    </row>
    <row r="256" spans="1:26">
      <c r="A256" s="353">
        <v>251</v>
      </c>
      <c r="B256" s="364" t="s">
        <v>300</v>
      </c>
      <c r="C256" s="123" t="s">
        <v>300</v>
      </c>
      <c r="D256" s="365" t="s">
        <v>102</v>
      </c>
      <c r="E256" s="365" t="s">
        <v>124</v>
      </c>
      <c r="F256" s="365" t="s">
        <v>124</v>
      </c>
      <c r="G256" s="68" t="s">
        <v>38</v>
      </c>
      <c r="H256" s="376">
        <v>7898.76</v>
      </c>
      <c r="I256" s="315" t="s">
        <v>386</v>
      </c>
      <c r="J256" s="113" t="s">
        <v>111</v>
      </c>
      <c r="K256" s="123" t="s">
        <v>370</v>
      </c>
      <c r="L256" s="365" t="s">
        <v>38</v>
      </c>
      <c r="M256" s="365" t="s">
        <v>38</v>
      </c>
      <c r="N256" s="365" t="s">
        <v>38</v>
      </c>
      <c r="O256" s="365" t="s">
        <v>38</v>
      </c>
      <c r="P256" s="365" t="s">
        <v>38</v>
      </c>
      <c r="Q256" s="365" t="s">
        <v>38</v>
      </c>
      <c r="R256" s="365" t="s">
        <v>38</v>
      </c>
      <c r="S256" s="365" t="s">
        <v>38</v>
      </c>
      <c r="T256" s="365" t="s">
        <v>38</v>
      </c>
      <c r="U256" s="365" t="s">
        <v>38</v>
      </c>
      <c r="V256" s="365" t="s">
        <v>38</v>
      </c>
      <c r="W256" s="365" t="s">
        <v>38</v>
      </c>
      <c r="X256" s="365" t="s">
        <v>38</v>
      </c>
      <c r="Y256" s="365" t="s">
        <v>38</v>
      </c>
      <c r="Z256" s="365" t="s">
        <v>38</v>
      </c>
    </row>
    <row r="257" spans="1:26">
      <c r="A257" s="353">
        <v>252</v>
      </c>
      <c r="B257" s="364" t="s">
        <v>453</v>
      </c>
      <c r="C257" s="123" t="s">
        <v>453</v>
      </c>
      <c r="D257" s="365" t="s">
        <v>102</v>
      </c>
      <c r="E257" s="365" t="s">
        <v>124</v>
      </c>
      <c r="F257" s="365" t="s">
        <v>124</v>
      </c>
      <c r="G257" s="68" t="s">
        <v>38</v>
      </c>
      <c r="H257" s="376">
        <v>753033.17</v>
      </c>
      <c r="I257" s="315" t="s">
        <v>386</v>
      </c>
      <c r="J257" s="113" t="s">
        <v>111</v>
      </c>
      <c r="K257" s="123"/>
      <c r="L257" s="365" t="s">
        <v>38</v>
      </c>
      <c r="M257" s="365" t="s">
        <v>38</v>
      </c>
      <c r="N257" s="365" t="s">
        <v>38</v>
      </c>
      <c r="O257" s="365" t="s">
        <v>38</v>
      </c>
      <c r="P257" s="365" t="s">
        <v>38</v>
      </c>
      <c r="Q257" s="365" t="s">
        <v>38</v>
      </c>
      <c r="R257" s="365" t="s">
        <v>38</v>
      </c>
      <c r="S257" s="365" t="s">
        <v>38</v>
      </c>
      <c r="T257" s="365" t="s">
        <v>38</v>
      </c>
      <c r="U257" s="365" t="s">
        <v>38</v>
      </c>
      <c r="V257" s="365" t="s">
        <v>38</v>
      </c>
      <c r="W257" s="365" t="s">
        <v>38</v>
      </c>
      <c r="X257" s="365" t="s">
        <v>38</v>
      </c>
      <c r="Y257" s="365" t="s">
        <v>38</v>
      </c>
      <c r="Z257" s="365" t="s">
        <v>38</v>
      </c>
    </row>
    <row r="258" spans="1:26">
      <c r="A258" s="353">
        <v>253</v>
      </c>
      <c r="B258" s="364" t="s">
        <v>453</v>
      </c>
      <c r="C258" s="123" t="s">
        <v>453</v>
      </c>
      <c r="D258" s="365" t="s">
        <v>102</v>
      </c>
      <c r="E258" s="365" t="s">
        <v>124</v>
      </c>
      <c r="F258" s="365" t="s">
        <v>124</v>
      </c>
      <c r="G258" s="68" t="s">
        <v>38</v>
      </c>
      <c r="H258" s="376">
        <v>36411.79</v>
      </c>
      <c r="I258" s="315" t="s">
        <v>386</v>
      </c>
      <c r="J258" s="113" t="s">
        <v>111</v>
      </c>
      <c r="K258" s="123"/>
      <c r="L258" s="365" t="s">
        <v>38</v>
      </c>
      <c r="M258" s="365" t="s">
        <v>38</v>
      </c>
      <c r="N258" s="365" t="s">
        <v>38</v>
      </c>
      <c r="O258" s="365" t="s">
        <v>38</v>
      </c>
      <c r="P258" s="365" t="s">
        <v>38</v>
      </c>
      <c r="Q258" s="365" t="s">
        <v>38</v>
      </c>
      <c r="R258" s="365" t="s">
        <v>38</v>
      </c>
      <c r="S258" s="365" t="s">
        <v>38</v>
      </c>
      <c r="T258" s="365" t="s">
        <v>38</v>
      </c>
      <c r="U258" s="365" t="s">
        <v>38</v>
      </c>
      <c r="V258" s="365" t="s">
        <v>38</v>
      </c>
      <c r="W258" s="365" t="s">
        <v>38</v>
      </c>
      <c r="X258" s="365" t="s">
        <v>38</v>
      </c>
      <c r="Y258" s="365" t="s">
        <v>38</v>
      </c>
      <c r="Z258" s="365" t="s">
        <v>38</v>
      </c>
    </row>
    <row r="259" spans="1:26">
      <c r="A259" s="353">
        <v>254</v>
      </c>
      <c r="B259" s="364" t="s">
        <v>454</v>
      </c>
      <c r="C259" s="123" t="s">
        <v>454</v>
      </c>
      <c r="D259" s="365" t="s">
        <v>102</v>
      </c>
      <c r="E259" s="365" t="s">
        <v>124</v>
      </c>
      <c r="F259" s="365" t="s">
        <v>124</v>
      </c>
      <c r="G259" s="68" t="s">
        <v>38</v>
      </c>
      <c r="H259" s="376">
        <v>56048</v>
      </c>
      <c r="I259" s="315" t="s">
        <v>386</v>
      </c>
      <c r="J259" s="113" t="s">
        <v>111</v>
      </c>
      <c r="K259" s="123" t="s">
        <v>366</v>
      </c>
      <c r="L259" s="365" t="s">
        <v>38</v>
      </c>
      <c r="M259" s="365" t="s">
        <v>38</v>
      </c>
      <c r="N259" s="365" t="s">
        <v>38</v>
      </c>
      <c r="O259" s="365" t="s">
        <v>38</v>
      </c>
      <c r="P259" s="365" t="s">
        <v>38</v>
      </c>
      <c r="Q259" s="365" t="s">
        <v>38</v>
      </c>
      <c r="R259" s="365" t="s">
        <v>38</v>
      </c>
      <c r="S259" s="365" t="s">
        <v>38</v>
      </c>
      <c r="T259" s="365" t="s">
        <v>38</v>
      </c>
      <c r="U259" s="365" t="s">
        <v>38</v>
      </c>
      <c r="V259" s="365" t="s">
        <v>38</v>
      </c>
      <c r="W259" s="365" t="s">
        <v>38</v>
      </c>
      <c r="X259" s="365" t="s">
        <v>38</v>
      </c>
      <c r="Y259" s="365" t="s">
        <v>38</v>
      </c>
      <c r="Z259" s="365" t="s">
        <v>38</v>
      </c>
    </row>
    <row r="260" spans="1:26">
      <c r="A260" s="353">
        <v>255</v>
      </c>
      <c r="B260" s="364" t="s">
        <v>764</v>
      </c>
      <c r="C260" s="123" t="s">
        <v>764</v>
      </c>
      <c r="D260" s="365" t="s">
        <v>102</v>
      </c>
      <c r="E260" s="365" t="s">
        <v>124</v>
      </c>
      <c r="F260" s="365" t="s">
        <v>124</v>
      </c>
      <c r="G260" s="68" t="s">
        <v>38</v>
      </c>
      <c r="H260" s="376">
        <v>128810</v>
      </c>
      <c r="I260" s="315" t="s">
        <v>386</v>
      </c>
      <c r="J260" s="113" t="s">
        <v>111</v>
      </c>
      <c r="K260" s="123" t="s">
        <v>408</v>
      </c>
      <c r="L260" s="365" t="s">
        <v>38</v>
      </c>
      <c r="M260" s="365" t="s">
        <v>38</v>
      </c>
      <c r="N260" s="365" t="s">
        <v>38</v>
      </c>
      <c r="O260" s="365" t="s">
        <v>38</v>
      </c>
      <c r="P260" s="365" t="s">
        <v>38</v>
      </c>
      <c r="Q260" s="365" t="s">
        <v>38</v>
      </c>
      <c r="R260" s="365" t="s">
        <v>38</v>
      </c>
      <c r="S260" s="365" t="s">
        <v>38</v>
      </c>
      <c r="T260" s="365" t="s">
        <v>38</v>
      </c>
      <c r="U260" s="365" t="s">
        <v>38</v>
      </c>
      <c r="V260" s="365" t="s">
        <v>38</v>
      </c>
      <c r="W260" s="365" t="s">
        <v>38</v>
      </c>
      <c r="X260" s="365" t="s">
        <v>38</v>
      </c>
      <c r="Y260" s="365" t="s">
        <v>38</v>
      </c>
      <c r="Z260" s="365" t="s">
        <v>38</v>
      </c>
    </row>
    <row r="261" spans="1:26">
      <c r="A261" s="353">
        <v>256</v>
      </c>
      <c r="B261" s="364" t="s">
        <v>455</v>
      </c>
      <c r="C261" s="123" t="s">
        <v>455</v>
      </c>
      <c r="D261" s="365" t="s">
        <v>102</v>
      </c>
      <c r="E261" s="365" t="s">
        <v>124</v>
      </c>
      <c r="F261" s="365" t="s">
        <v>124</v>
      </c>
      <c r="G261" s="68" t="s">
        <v>38</v>
      </c>
      <c r="H261" s="376">
        <v>46950</v>
      </c>
      <c r="I261" s="315" t="s">
        <v>386</v>
      </c>
      <c r="J261" s="113" t="s">
        <v>111</v>
      </c>
      <c r="K261" s="123" t="s">
        <v>431</v>
      </c>
      <c r="L261" s="365" t="s">
        <v>38</v>
      </c>
      <c r="M261" s="365" t="s">
        <v>38</v>
      </c>
      <c r="N261" s="365" t="s">
        <v>38</v>
      </c>
      <c r="O261" s="365" t="s">
        <v>38</v>
      </c>
      <c r="P261" s="365" t="s">
        <v>38</v>
      </c>
      <c r="Q261" s="365" t="s">
        <v>38</v>
      </c>
      <c r="R261" s="365" t="s">
        <v>38</v>
      </c>
      <c r="S261" s="365" t="s">
        <v>38</v>
      </c>
      <c r="T261" s="365" t="s">
        <v>38</v>
      </c>
      <c r="U261" s="365" t="s">
        <v>38</v>
      </c>
      <c r="V261" s="365" t="s">
        <v>38</v>
      </c>
      <c r="W261" s="365" t="s">
        <v>38</v>
      </c>
      <c r="X261" s="365" t="s">
        <v>38</v>
      </c>
      <c r="Y261" s="365" t="s">
        <v>38</v>
      </c>
      <c r="Z261" s="365" t="s">
        <v>38</v>
      </c>
    </row>
    <row r="262" spans="1:26">
      <c r="A262" s="353">
        <v>257</v>
      </c>
      <c r="B262" s="364" t="s">
        <v>354</v>
      </c>
      <c r="C262" s="123" t="s">
        <v>354</v>
      </c>
      <c r="D262" s="365" t="s">
        <v>102</v>
      </c>
      <c r="E262" s="365" t="s">
        <v>124</v>
      </c>
      <c r="F262" s="365" t="s">
        <v>124</v>
      </c>
      <c r="G262" s="68" t="s">
        <v>38</v>
      </c>
      <c r="H262" s="376">
        <v>423410.84</v>
      </c>
      <c r="I262" s="315" t="s">
        <v>386</v>
      </c>
      <c r="J262" s="113" t="s">
        <v>111</v>
      </c>
      <c r="K262" s="123" t="s">
        <v>357</v>
      </c>
      <c r="L262" s="365" t="s">
        <v>38</v>
      </c>
      <c r="M262" s="365" t="s">
        <v>38</v>
      </c>
      <c r="N262" s="365" t="s">
        <v>38</v>
      </c>
      <c r="O262" s="365" t="s">
        <v>38</v>
      </c>
      <c r="P262" s="365" t="s">
        <v>38</v>
      </c>
      <c r="Q262" s="365" t="s">
        <v>38</v>
      </c>
      <c r="R262" s="365" t="s">
        <v>38</v>
      </c>
      <c r="S262" s="365" t="s">
        <v>38</v>
      </c>
      <c r="T262" s="365" t="s">
        <v>38</v>
      </c>
      <c r="U262" s="365" t="s">
        <v>38</v>
      </c>
      <c r="V262" s="365" t="s">
        <v>38</v>
      </c>
      <c r="W262" s="365" t="s">
        <v>38</v>
      </c>
      <c r="X262" s="365" t="s">
        <v>38</v>
      </c>
      <c r="Y262" s="365" t="s">
        <v>38</v>
      </c>
      <c r="Z262" s="365" t="s">
        <v>38</v>
      </c>
    </row>
    <row r="263" spans="1:26">
      <c r="A263" s="353">
        <v>258</v>
      </c>
      <c r="B263" s="364" t="s">
        <v>778</v>
      </c>
      <c r="C263" s="123" t="s">
        <v>444</v>
      </c>
      <c r="D263" s="365" t="s">
        <v>102</v>
      </c>
      <c r="E263" s="365" t="s">
        <v>124</v>
      </c>
      <c r="F263" s="365" t="s">
        <v>124</v>
      </c>
      <c r="G263" s="68" t="s">
        <v>38</v>
      </c>
      <c r="H263" s="376">
        <v>11600</v>
      </c>
      <c r="I263" s="315" t="s">
        <v>386</v>
      </c>
      <c r="J263" s="113" t="s">
        <v>111</v>
      </c>
      <c r="K263" s="123" t="s">
        <v>421</v>
      </c>
      <c r="L263" s="365" t="s">
        <v>38</v>
      </c>
      <c r="M263" s="365" t="s">
        <v>38</v>
      </c>
      <c r="N263" s="365" t="s">
        <v>38</v>
      </c>
      <c r="O263" s="365" t="s">
        <v>38</v>
      </c>
      <c r="P263" s="365" t="s">
        <v>38</v>
      </c>
      <c r="Q263" s="365" t="s">
        <v>38</v>
      </c>
      <c r="R263" s="365" t="s">
        <v>38</v>
      </c>
      <c r="S263" s="365" t="s">
        <v>38</v>
      </c>
      <c r="T263" s="365" t="s">
        <v>38</v>
      </c>
      <c r="U263" s="365" t="s">
        <v>38</v>
      </c>
      <c r="V263" s="365" t="s">
        <v>38</v>
      </c>
      <c r="W263" s="365" t="s">
        <v>38</v>
      </c>
      <c r="X263" s="365" t="s">
        <v>38</v>
      </c>
      <c r="Y263" s="365" t="s">
        <v>38</v>
      </c>
      <c r="Z263" s="365" t="s">
        <v>38</v>
      </c>
    </row>
    <row r="264" spans="1:26" ht="25.5">
      <c r="A264" s="353">
        <v>259</v>
      </c>
      <c r="B264" s="364" t="s">
        <v>779</v>
      </c>
      <c r="C264" s="123" t="s">
        <v>780</v>
      </c>
      <c r="D264" s="365" t="s">
        <v>102</v>
      </c>
      <c r="E264" s="365" t="s">
        <v>124</v>
      </c>
      <c r="F264" s="365" t="s">
        <v>124</v>
      </c>
      <c r="G264" s="68" t="s">
        <v>38</v>
      </c>
      <c r="H264" s="376">
        <v>5916.5</v>
      </c>
      <c r="I264" s="315" t="s">
        <v>386</v>
      </c>
      <c r="J264" s="113" t="s">
        <v>111</v>
      </c>
      <c r="K264" s="123" t="s">
        <v>382</v>
      </c>
      <c r="L264" s="365" t="s">
        <v>38</v>
      </c>
      <c r="M264" s="365" t="s">
        <v>38</v>
      </c>
      <c r="N264" s="365" t="s">
        <v>38</v>
      </c>
      <c r="O264" s="365" t="s">
        <v>38</v>
      </c>
      <c r="P264" s="365" t="s">
        <v>38</v>
      </c>
      <c r="Q264" s="365" t="s">
        <v>38</v>
      </c>
      <c r="R264" s="365" t="s">
        <v>38</v>
      </c>
      <c r="S264" s="365" t="s">
        <v>38</v>
      </c>
      <c r="T264" s="365" t="s">
        <v>38</v>
      </c>
      <c r="U264" s="365" t="s">
        <v>38</v>
      </c>
      <c r="V264" s="365" t="s">
        <v>38</v>
      </c>
      <c r="W264" s="365" t="s">
        <v>38</v>
      </c>
      <c r="X264" s="365" t="s">
        <v>38</v>
      </c>
      <c r="Y264" s="365" t="s">
        <v>38</v>
      </c>
      <c r="Z264" s="365" t="s">
        <v>38</v>
      </c>
    </row>
    <row r="265" spans="1:26">
      <c r="A265" s="353">
        <v>260</v>
      </c>
      <c r="B265" s="364" t="s">
        <v>781</v>
      </c>
      <c r="C265" s="123" t="s">
        <v>782</v>
      </c>
      <c r="D265" s="365" t="s">
        <v>102</v>
      </c>
      <c r="E265" s="365" t="s">
        <v>124</v>
      </c>
      <c r="F265" s="365" t="s">
        <v>124</v>
      </c>
      <c r="G265" s="68" t="s">
        <v>38</v>
      </c>
      <c r="H265" s="376">
        <v>5500</v>
      </c>
      <c r="I265" s="315" t="s">
        <v>386</v>
      </c>
      <c r="J265" s="113" t="s">
        <v>111</v>
      </c>
      <c r="K265" s="123" t="s">
        <v>353</v>
      </c>
      <c r="L265" s="365" t="s">
        <v>38</v>
      </c>
      <c r="M265" s="365" t="s">
        <v>38</v>
      </c>
      <c r="N265" s="365" t="s">
        <v>38</v>
      </c>
      <c r="O265" s="365" t="s">
        <v>38</v>
      </c>
      <c r="P265" s="365" t="s">
        <v>38</v>
      </c>
      <c r="Q265" s="365" t="s">
        <v>38</v>
      </c>
      <c r="R265" s="365" t="s">
        <v>38</v>
      </c>
      <c r="S265" s="365" t="s">
        <v>38</v>
      </c>
      <c r="T265" s="365" t="s">
        <v>38</v>
      </c>
      <c r="U265" s="365" t="s">
        <v>38</v>
      </c>
      <c r="V265" s="365" t="s">
        <v>38</v>
      </c>
      <c r="W265" s="365" t="s">
        <v>38</v>
      </c>
      <c r="X265" s="365" t="s">
        <v>38</v>
      </c>
      <c r="Y265" s="365" t="s">
        <v>38</v>
      </c>
      <c r="Z265" s="365" t="s">
        <v>38</v>
      </c>
    </row>
    <row r="266" spans="1:26">
      <c r="A266" s="353">
        <v>261</v>
      </c>
      <c r="B266" s="364" t="s">
        <v>783</v>
      </c>
      <c r="C266" s="123" t="s">
        <v>783</v>
      </c>
      <c r="D266" s="365" t="s">
        <v>102</v>
      </c>
      <c r="E266" s="365" t="s">
        <v>124</v>
      </c>
      <c r="F266" s="365" t="s">
        <v>124</v>
      </c>
      <c r="G266" s="68" t="s">
        <v>38</v>
      </c>
      <c r="H266" s="376">
        <v>7816.86</v>
      </c>
      <c r="I266" s="315" t="s">
        <v>386</v>
      </c>
      <c r="J266" s="113" t="s">
        <v>111</v>
      </c>
      <c r="K266" s="123" t="s">
        <v>370</v>
      </c>
      <c r="L266" s="365" t="s">
        <v>38</v>
      </c>
      <c r="M266" s="365" t="s">
        <v>38</v>
      </c>
      <c r="N266" s="365" t="s">
        <v>38</v>
      </c>
      <c r="O266" s="365" t="s">
        <v>38</v>
      </c>
      <c r="P266" s="365" t="s">
        <v>38</v>
      </c>
      <c r="Q266" s="365" t="s">
        <v>38</v>
      </c>
      <c r="R266" s="365" t="s">
        <v>38</v>
      </c>
      <c r="S266" s="365" t="s">
        <v>38</v>
      </c>
      <c r="T266" s="365" t="s">
        <v>38</v>
      </c>
      <c r="U266" s="365" t="s">
        <v>38</v>
      </c>
      <c r="V266" s="365" t="s">
        <v>38</v>
      </c>
      <c r="W266" s="365" t="s">
        <v>38</v>
      </c>
      <c r="X266" s="365" t="s">
        <v>38</v>
      </c>
      <c r="Y266" s="365" t="s">
        <v>38</v>
      </c>
      <c r="Z266" s="365" t="s">
        <v>38</v>
      </c>
    </row>
    <row r="267" spans="1:26">
      <c r="A267" s="353">
        <v>262</v>
      </c>
      <c r="B267" s="364" t="s">
        <v>380</v>
      </c>
      <c r="C267" s="123" t="s">
        <v>380</v>
      </c>
      <c r="D267" s="365" t="s">
        <v>102</v>
      </c>
      <c r="E267" s="365" t="s">
        <v>124</v>
      </c>
      <c r="F267" s="365" t="s">
        <v>124</v>
      </c>
      <c r="G267" s="68" t="s">
        <v>38</v>
      </c>
      <c r="H267" s="376">
        <v>5166</v>
      </c>
      <c r="I267" s="315" t="s">
        <v>386</v>
      </c>
      <c r="J267" s="113" t="s">
        <v>111</v>
      </c>
      <c r="K267" s="123" t="s">
        <v>413</v>
      </c>
      <c r="L267" s="365" t="s">
        <v>38</v>
      </c>
      <c r="M267" s="365" t="s">
        <v>38</v>
      </c>
      <c r="N267" s="365" t="s">
        <v>38</v>
      </c>
      <c r="O267" s="365" t="s">
        <v>38</v>
      </c>
      <c r="P267" s="365" t="s">
        <v>38</v>
      </c>
      <c r="Q267" s="365" t="s">
        <v>38</v>
      </c>
      <c r="R267" s="365" t="s">
        <v>38</v>
      </c>
      <c r="S267" s="365" t="s">
        <v>38</v>
      </c>
      <c r="T267" s="365" t="s">
        <v>38</v>
      </c>
      <c r="U267" s="365" t="s">
        <v>38</v>
      </c>
      <c r="V267" s="365" t="s">
        <v>38</v>
      </c>
      <c r="W267" s="365" t="s">
        <v>38</v>
      </c>
      <c r="X267" s="365" t="s">
        <v>38</v>
      </c>
      <c r="Y267" s="365" t="s">
        <v>38</v>
      </c>
      <c r="Z267" s="365" t="s">
        <v>38</v>
      </c>
    </row>
    <row r="268" spans="1:26">
      <c r="A268" s="353">
        <v>263</v>
      </c>
      <c r="B268" s="364" t="s">
        <v>380</v>
      </c>
      <c r="C268" s="123" t="s">
        <v>380</v>
      </c>
      <c r="D268" s="365" t="s">
        <v>102</v>
      </c>
      <c r="E268" s="365" t="s">
        <v>124</v>
      </c>
      <c r="F268" s="365" t="s">
        <v>124</v>
      </c>
      <c r="G268" s="68" t="s">
        <v>38</v>
      </c>
      <c r="H268" s="376">
        <v>5166</v>
      </c>
      <c r="I268" s="315" t="s">
        <v>386</v>
      </c>
      <c r="J268" s="113" t="s">
        <v>111</v>
      </c>
      <c r="K268" s="123" t="s">
        <v>448</v>
      </c>
      <c r="L268" s="365" t="s">
        <v>38</v>
      </c>
      <c r="M268" s="365" t="s">
        <v>38</v>
      </c>
      <c r="N268" s="365" t="s">
        <v>38</v>
      </c>
      <c r="O268" s="365" t="s">
        <v>38</v>
      </c>
      <c r="P268" s="365" t="s">
        <v>38</v>
      </c>
      <c r="Q268" s="365" t="s">
        <v>38</v>
      </c>
      <c r="R268" s="365" t="s">
        <v>38</v>
      </c>
      <c r="S268" s="365" t="s">
        <v>38</v>
      </c>
      <c r="T268" s="365" t="s">
        <v>38</v>
      </c>
      <c r="U268" s="365" t="s">
        <v>38</v>
      </c>
      <c r="V268" s="365" t="s">
        <v>38</v>
      </c>
      <c r="W268" s="365" t="s">
        <v>38</v>
      </c>
      <c r="X268" s="365" t="s">
        <v>38</v>
      </c>
      <c r="Y268" s="365" t="s">
        <v>38</v>
      </c>
      <c r="Z268" s="365" t="s">
        <v>38</v>
      </c>
    </row>
    <row r="269" spans="1:26">
      <c r="A269" s="353">
        <v>264</v>
      </c>
      <c r="B269" s="364" t="s">
        <v>380</v>
      </c>
      <c r="C269" s="123" t="s">
        <v>380</v>
      </c>
      <c r="D269" s="365" t="s">
        <v>102</v>
      </c>
      <c r="E269" s="365" t="s">
        <v>124</v>
      </c>
      <c r="F269" s="365" t="s">
        <v>124</v>
      </c>
      <c r="G269" s="68" t="s">
        <v>38</v>
      </c>
      <c r="H269" s="376">
        <v>5166</v>
      </c>
      <c r="I269" s="315" t="s">
        <v>386</v>
      </c>
      <c r="J269" s="113" t="s">
        <v>111</v>
      </c>
      <c r="K269" s="123" t="s">
        <v>438</v>
      </c>
      <c r="L269" s="365" t="s">
        <v>38</v>
      </c>
      <c r="M269" s="365" t="s">
        <v>38</v>
      </c>
      <c r="N269" s="365" t="s">
        <v>38</v>
      </c>
      <c r="O269" s="365" t="s">
        <v>38</v>
      </c>
      <c r="P269" s="365" t="s">
        <v>38</v>
      </c>
      <c r="Q269" s="365" t="s">
        <v>38</v>
      </c>
      <c r="R269" s="365" t="s">
        <v>38</v>
      </c>
      <c r="S269" s="365" t="s">
        <v>38</v>
      </c>
      <c r="T269" s="365" t="s">
        <v>38</v>
      </c>
      <c r="U269" s="365" t="s">
        <v>38</v>
      </c>
      <c r="V269" s="365" t="s">
        <v>38</v>
      </c>
      <c r="W269" s="365" t="s">
        <v>38</v>
      </c>
      <c r="X269" s="365" t="s">
        <v>38</v>
      </c>
      <c r="Y269" s="365" t="s">
        <v>38</v>
      </c>
      <c r="Z269" s="365" t="s">
        <v>38</v>
      </c>
    </row>
    <row r="270" spans="1:26">
      <c r="A270" s="353">
        <v>265</v>
      </c>
      <c r="B270" s="364" t="s">
        <v>380</v>
      </c>
      <c r="C270" s="123" t="s">
        <v>380</v>
      </c>
      <c r="D270" s="365" t="s">
        <v>102</v>
      </c>
      <c r="E270" s="365" t="s">
        <v>124</v>
      </c>
      <c r="F270" s="365" t="s">
        <v>124</v>
      </c>
      <c r="G270" s="68" t="s">
        <v>38</v>
      </c>
      <c r="H270" s="376">
        <v>5166</v>
      </c>
      <c r="I270" s="315" t="s">
        <v>386</v>
      </c>
      <c r="J270" s="113" t="s">
        <v>111</v>
      </c>
      <c r="K270" s="123" t="s">
        <v>382</v>
      </c>
      <c r="L270" s="365" t="s">
        <v>38</v>
      </c>
      <c r="M270" s="365" t="s">
        <v>38</v>
      </c>
      <c r="N270" s="365" t="s">
        <v>38</v>
      </c>
      <c r="O270" s="365" t="s">
        <v>38</v>
      </c>
      <c r="P270" s="365" t="s">
        <v>38</v>
      </c>
      <c r="Q270" s="365" t="s">
        <v>38</v>
      </c>
      <c r="R270" s="365" t="s">
        <v>38</v>
      </c>
      <c r="S270" s="365" t="s">
        <v>38</v>
      </c>
      <c r="T270" s="365" t="s">
        <v>38</v>
      </c>
      <c r="U270" s="365" t="s">
        <v>38</v>
      </c>
      <c r="V270" s="365" t="s">
        <v>38</v>
      </c>
      <c r="W270" s="365" t="s">
        <v>38</v>
      </c>
      <c r="X270" s="365" t="s">
        <v>38</v>
      </c>
      <c r="Y270" s="365" t="s">
        <v>38</v>
      </c>
      <c r="Z270" s="365" t="s">
        <v>38</v>
      </c>
    </row>
    <row r="271" spans="1:26">
      <c r="A271" s="353">
        <v>266</v>
      </c>
      <c r="B271" s="364" t="s">
        <v>380</v>
      </c>
      <c r="C271" s="123" t="s">
        <v>380</v>
      </c>
      <c r="D271" s="365" t="s">
        <v>102</v>
      </c>
      <c r="E271" s="365" t="s">
        <v>124</v>
      </c>
      <c r="F271" s="365" t="s">
        <v>124</v>
      </c>
      <c r="G271" s="68" t="s">
        <v>38</v>
      </c>
      <c r="H271" s="376">
        <v>5166</v>
      </c>
      <c r="I271" s="315" t="s">
        <v>386</v>
      </c>
      <c r="J271" s="113" t="s">
        <v>111</v>
      </c>
      <c r="K271" s="123" t="s">
        <v>430</v>
      </c>
      <c r="L271" s="365" t="s">
        <v>38</v>
      </c>
      <c r="M271" s="365" t="s">
        <v>38</v>
      </c>
      <c r="N271" s="365" t="s">
        <v>38</v>
      </c>
      <c r="O271" s="365" t="s">
        <v>38</v>
      </c>
      <c r="P271" s="365" t="s">
        <v>38</v>
      </c>
      <c r="Q271" s="365" t="s">
        <v>38</v>
      </c>
      <c r="R271" s="365" t="s">
        <v>38</v>
      </c>
      <c r="S271" s="365" t="s">
        <v>38</v>
      </c>
      <c r="T271" s="365" t="s">
        <v>38</v>
      </c>
      <c r="U271" s="365" t="s">
        <v>38</v>
      </c>
      <c r="V271" s="365" t="s">
        <v>38</v>
      </c>
      <c r="W271" s="365" t="s">
        <v>38</v>
      </c>
      <c r="X271" s="365" t="s">
        <v>38</v>
      </c>
      <c r="Y271" s="365" t="s">
        <v>38</v>
      </c>
      <c r="Z271" s="365" t="s">
        <v>38</v>
      </c>
    </row>
    <row r="272" spans="1:26">
      <c r="A272" s="353">
        <v>267</v>
      </c>
      <c r="B272" s="364" t="s">
        <v>380</v>
      </c>
      <c r="C272" s="123" t="s">
        <v>380</v>
      </c>
      <c r="D272" s="365" t="s">
        <v>102</v>
      </c>
      <c r="E272" s="365" t="s">
        <v>124</v>
      </c>
      <c r="F272" s="365" t="s">
        <v>124</v>
      </c>
      <c r="G272" s="68" t="s">
        <v>38</v>
      </c>
      <c r="H272" s="376">
        <v>5166</v>
      </c>
      <c r="I272" s="315" t="s">
        <v>386</v>
      </c>
      <c r="J272" s="113" t="s">
        <v>111</v>
      </c>
      <c r="K272" s="123" t="s">
        <v>426</v>
      </c>
      <c r="L272" s="365" t="s">
        <v>38</v>
      </c>
      <c r="M272" s="365" t="s">
        <v>38</v>
      </c>
      <c r="N272" s="365" t="s">
        <v>38</v>
      </c>
      <c r="O272" s="365" t="s">
        <v>38</v>
      </c>
      <c r="P272" s="365" t="s">
        <v>38</v>
      </c>
      <c r="Q272" s="365" t="s">
        <v>38</v>
      </c>
      <c r="R272" s="365" t="s">
        <v>38</v>
      </c>
      <c r="S272" s="365" t="s">
        <v>38</v>
      </c>
      <c r="T272" s="365" t="s">
        <v>38</v>
      </c>
      <c r="U272" s="365" t="s">
        <v>38</v>
      </c>
      <c r="V272" s="365" t="s">
        <v>38</v>
      </c>
      <c r="W272" s="365" t="s">
        <v>38</v>
      </c>
      <c r="X272" s="365" t="s">
        <v>38</v>
      </c>
      <c r="Y272" s="365" t="s">
        <v>38</v>
      </c>
      <c r="Z272" s="365" t="s">
        <v>38</v>
      </c>
    </row>
    <row r="273" spans="1:28">
      <c r="A273" s="353">
        <v>268</v>
      </c>
      <c r="B273" s="364" t="s">
        <v>380</v>
      </c>
      <c r="C273" s="123" t="s">
        <v>380</v>
      </c>
      <c r="D273" s="365" t="s">
        <v>102</v>
      </c>
      <c r="E273" s="365" t="s">
        <v>124</v>
      </c>
      <c r="F273" s="365" t="s">
        <v>124</v>
      </c>
      <c r="G273" s="68" t="s">
        <v>38</v>
      </c>
      <c r="H273" s="376">
        <v>5166</v>
      </c>
      <c r="I273" s="315" t="s">
        <v>386</v>
      </c>
      <c r="J273" s="113" t="s">
        <v>111</v>
      </c>
      <c r="K273" s="123" t="s">
        <v>425</v>
      </c>
      <c r="L273" s="365" t="s">
        <v>38</v>
      </c>
      <c r="M273" s="365" t="s">
        <v>38</v>
      </c>
      <c r="N273" s="365" t="s">
        <v>38</v>
      </c>
      <c r="O273" s="365" t="s">
        <v>38</v>
      </c>
      <c r="P273" s="365" t="s">
        <v>38</v>
      </c>
      <c r="Q273" s="365" t="s">
        <v>38</v>
      </c>
      <c r="R273" s="365" t="s">
        <v>38</v>
      </c>
      <c r="S273" s="365" t="s">
        <v>38</v>
      </c>
      <c r="T273" s="365" t="s">
        <v>38</v>
      </c>
      <c r="U273" s="365" t="s">
        <v>38</v>
      </c>
      <c r="V273" s="365" t="s">
        <v>38</v>
      </c>
      <c r="W273" s="365" t="s">
        <v>38</v>
      </c>
      <c r="X273" s="365" t="s">
        <v>38</v>
      </c>
      <c r="Y273" s="365" t="s">
        <v>38</v>
      </c>
      <c r="Z273" s="365" t="s">
        <v>38</v>
      </c>
    </row>
    <row r="274" spans="1:28">
      <c r="A274" s="353">
        <v>269</v>
      </c>
      <c r="B274" s="364" t="s">
        <v>380</v>
      </c>
      <c r="C274" s="123" t="s">
        <v>380</v>
      </c>
      <c r="D274" s="365" t="s">
        <v>102</v>
      </c>
      <c r="E274" s="365" t="s">
        <v>124</v>
      </c>
      <c r="F274" s="365" t="s">
        <v>124</v>
      </c>
      <c r="G274" s="68" t="s">
        <v>38</v>
      </c>
      <c r="H274" s="376">
        <v>5166</v>
      </c>
      <c r="I274" s="315" t="s">
        <v>386</v>
      </c>
      <c r="J274" s="113" t="s">
        <v>111</v>
      </c>
      <c r="K274" s="123" t="s">
        <v>352</v>
      </c>
      <c r="L274" s="365" t="s">
        <v>38</v>
      </c>
      <c r="M274" s="365" t="s">
        <v>38</v>
      </c>
      <c r="N274" s="365" t="s">
        <v>38</v>
      </c>
      <c r="O274" s="365" t="s">
        <v>38</v>
      </c>
      <c r="P274" s="365" t="s">
        <v>38</v>
      </c>
      <c r="Q274" s="365" t="s">
        <v>38</v>
      </c>
      <c r="R274" s="365" t="s">
        <v>38</v>
      </c>
      <c r="S274" s="365" t="s">
        <v>38</v>
      </c>
      <c r="T274" s="365" t="s">
        <v>38</v>
      </c>
      <c r="U274" s="365" t="s">
        <v>38</v>
      </c>
      <c r="V274" s="365" t="s">
        <v>38</v>
      </c>
      <c r="W274" s="365" t="s">
        <v>38</v>
      </c>
      <c r="X274" s="365" t="s">
        <v>38</v>
      </c>
      <c r="Y274" s="365" t="s">
        <v>38</v>
      </c>
      <c r="Z274" s="365" t="s">
        <v>38</v>
      </c>
    </row>
    <row r="275" spans="1:28">
      <c r="A275" s="353">
        <v>270</v>
      </c>
      <c r="B275" s="364" t="s">
        <v>380</v>
      </c>
      <c r="C275" s="123" t="s">
        <v>380</v>
      </c>
      <c r="D275" s="365" t="s">
        <v>102</v>
      </c>
      <c r="E275" s="365" t="s">
        <v>124</v>
      </c>
      <c r="F275" s="365" t="s">
        <v>124</v>
      </c>
      <c r="G275" s="68" t="s">
        <v>38</v>
      </c>
      <c r="H275" s="376">
        <v>5166</v>
      </c>
      <c r="I275" s="315" t="s">
        <v>386</v>
      </c>
      <c r="J275" s="113" t="s">
        <v>111</v>
      </c>
      <c r="K275" s="123" t="s">
        <v>390</v>
      </c>
      <c r="L275" s="365" t="s">
        <v>38</v>
      </c>
      <c r="M275" s="365" t="s">
        <v>38</v>
      </c>
      <c r="N275" s="365" t="s">
        <v>38</v>
      </c>
      <c r="O275" s="365" t="s">
        <v>38</v>
      </c>
      <c r="P275" s="365" t="s">
        <v>38</v>
      </c>
      <c r="Q275" s="365" t="s">
        <v>38</v>
      </c>
      <c r="R275" s="365" t="s">
        <v>38</v>
      </c>
      <c r="S275" s="365" t="s">
        <v>38</v>
      </c>
      <c r="T275" s="365" t="s">
        <v>38</v>
      </c>
      <c r="U275" s="365" t="s">
        <v>38</v>
      </c>
      <c r="V275" s="365" t="s">
        <v>38</v>
      </c>
      <c r="W275" s="365" t="s">
        <v>38</v>
      </c>
      <c r="X275" s="365" t="s">
        <v>38</v>
      </c>
      <c r="Y275" s="365" t="s">
        <v>38</v>
      </c>
      <c r="Z275" s="365" t="s">
        <v>38</v>
      </c>
    </row>
    <row r="276" spans="1:28">
      <c r="A276" s="353">
        <v>271</v>
      </c>
      <c r="B276" s="364" t="s">
        <v>380</v>
      </c>
      <c r="C276" s="123" t="s">
        <v>380</v>
      </c>
      <c r="D276" s="365" t="s">
        <v>102</v>
      </c>
      <c r="E276" s="365" t="s">
        <v>124</v>
      </c>
      <c r="F276" s="365" t="s">
        <v>124</v>
      </c>
      <c r="G276" s="68" t="s">
        <v>38</v>
      </c>
      <c r="H276" s="376">
        <v>5166</v>
      </c>
      <c r="I276" s="315" t="s">
        <v>386</v>
      </c>
      <c r="J276" s="113" t="s">
        <v>111</v>
      </c>
      <c r="K276" s="123" t="s">
        <v>784</v>
      </c>
      <c r="L276" s="365" t="s">
        <v>38</v>
      </c>
      <c r="M276" s="365" t="s">
        <v>38</v>
      </c>
      <c r="N276" s="365" t="s">
        <v>38</v>
      </c>
      <c r="O276" s="365" t="s">
        <v>38</v>
      </c>
      <c r="P276" s="365" t="s">
        <v>38</v>
      </c>
      <c r="Q276" s="365" t="s">
        <v>38</v>
      </c>
      <c r="R276" s="365" t="s">
        <v>38</v>
      </c>
      <c r="S276" s="365" t="s">
        <v>38</v>
      </c>
      <c r="T276" s="365" t="s">
        <v>38</v>
      </c>
      <c r="U276" s="365" t="s">
        <v>38</v>
      </c>
      <c r="V276" s="365" t="s">
        <v>38</v>
      </c>
      <c r="W276" s="365" t="s">
        <v>38</v>
      </c>
      <c r="X276" s="365" t="s">
        <v>38</v>
      </c>
      <c r="Y276" s="365" t="s">
        <v>38</v>
      </c>
      <c r="Z276" s="365" t="s">
        <v>38</v>
      </c>
    </row>
    <row r="277" spans="1:28">
      <c r="A277" s="353">
        <v>272</v>
      </c>
      <c r="B277" s="364" t="s">
        <v>380</v>
      </c>
      <c r="C277" s="123" t="s">
        <v>380</v>
      </c>
      <c r="D277" s="365" t="s">
        <v>102</v>
      </c>
      <c r="E277" s="365" t="s">
        <v>124</v>
      </c>
      <c r="F277" s="365" t="s">
        <v>124</v>
      </c>
      <c r="G277" s="68" t="s">
        <v>38</v>
      </c>
      <c r="H277" s="376">
        <v>5166</v>
      </c>
      <c r="I277" s="315" t="s">
        <v>386</v>
      </c>
      <c r="J277" s="113" t="s">
        <v>111</v>
      </c>
      <c r="K277" s="123" t="s">
        <v>785</v>
      </c>
      <c r="L277" s="365" t="s">
        <v>38</v>
      </c>
      <c r="M277" s="365" t="s">
        <v>38</v>
      </c>
      <c r="N277" s="365" t="s">
        <v>38</v>
      </c>
      <c r="O277" s="365" t="s">
        <v>38</v>
      </c>
      <c r="P277" s="365" t="s">
        <v>38</v>
      </c>
      <c r="Q277" s="365" t="s">
        <v>38</v>
      </c>
      <c r="R277" s="365" t="s">
        <v>38</v>
      </c>
      <c r="S277" s="365" t="s">
        <v>38</v>
      </c>
      <c r="T277" s="365" t="s">
        <v>38</v>
      </c>
      <c r="U277" s="365" t="s">
        <v>38</v>
      </c>
      <c r="V277" s="365" t="s">
        <v>38</v>
      </c>
      <c r="W277" s="365" t="s">
        <v>38</v>
      </c>
      <c r="X277" s="365" t="s">
        <v>38</v>
      </c>
      <c r="Y277" s="365" t="s">
        <v>38</v>
      </c>
      <c r="Z277" s="365" t="s">
        <v>38</v>
      </c>
    </row>
    <row r="278" spans="1:28">
      <c r="A278" s="353">
        <v>273</v>
      </c>
      <c r="B278" s="364" t="s">
        <v>380</v>
      </c>
      <c r="C278" s="123" t="s">
        <v>380</v>
      </c>
      <c r="D278" s="365" t="s">
        <v>102</v>
      </c>
      <c r="E278" s="365" t="s">
        <v>124</v>
      </c>
      <c r="F278" s="365" t="s">
        <v>124</v>
      </c>
      <c r="G278" s="68" t="s">
        <v>38</v>
      </c>
      <c r="H278" s="376">
        <v>5166</v>
      </c>
      <c r="I278" s="315" t="s">
        <v>386</v>
      </c>
      <c r="J278" s="113" t="s">
        <v>111</v>
      </c>
      <c r="K278" s="123" t="s">
        <v>433</v>
      </c>
      <c r="L278" s="365" t="s">
        <v>38</v>
      </c>
      <c r="M278" s="365" t="s">
        <v>38</v>
      </c>
      <c r="N278" s="365" t="s">
        <v>38</v>
      </c>
      <c r="O278" s="365" t="s">
        <v>38</v>
      </c>
      <c r="P278" s="365" t="s">
        <v>38</v>
      </c>
      <c r="Q278" s="365" t="s">
        <v>38</v>
      </c>
      <c r="R278" s="365" t="s">
        <v>38</v>
      </c>
      <c r="S278" s="365" t="s">
        <v>38</v>
      </c>
      <c r="T278" s="365" t="s">
        <v>38</v>
      </c>
      <c r="U278" s="365" t="s">
        <v>38</v>
      </c>
      <c r="V278" s="365" t="s">
        <v>38</v>
      </c>
      <c r="W278" s="365" t="s">
        <v>38</v>
      </c>
      <c r="X278" s="365" t="s">
        <v>38</v>
      </c>
      <c r="Y278" s="365" t="s">
        <v>38</v>
      </c>
      <c r="Z278" s="365" t="s">
        <v>38</v>
      </c>
    </row>
    <row r="279" spans="1:28">
      <c r="A279" s="353">
        <v>274</v>
      </c>
      <c r="B279" s="364" t="s">
        <v>380</v>
      </c>
      <c r="C279" s="123" t="s">
        <v>380</v>
      </c>
      <c r="D279" s="365" t="s">
        <v>102</v>
      </c>
      <c r="E279" s="365" t="s">
        <v>124</v>
      </c>
      <c r="F279" s="365" t="s">
        <v>124</v>
      </c>
      <c r="G279" s="68" t="s">
        <v>38</v>
      </c>
      <c r="H279" s="376">
        <v>5166</v>
      </c>
      <c r="I279" s="315" t="s">
        <v>386</v>
      </c>
      <c r="J279" s="113" t="s">
        <v>111</v>
      </c>
      <c r="K279" s="123" t="s">
        <v>437</v>
      </c>
      <c r="L279" s="365" t="s">
        <v>38</v>
      </c>
      <c r="M279" s="365" t="s">
        <v>38</v>
      </c>
      <c r="N279" s="365" t="s">
        <v>38</v>
      </c>
      <c r="O279" s="365" t="s">
        <v>38</v>
      </c>
      <c r="P279" s="365" t="s">
        <v>38</v>
      </c>
      <c r="Q279" s="365" t="s">
        <v>38</v>
      </c>
      <c r="R279" s="365" t="s">
        <v>38</v>
      </c>
      <c r="S279" s="365" t="s">
        <v>38</v>
      </c>
      <c r="T279" s="365" t="s">
        <v>38</v>
      </c>
      <c r="U279" s="365" t="s">
        <v>38</v>
      </c>
      <c r="V279" s="365" t="s">
        <v>38</v>
      </c>
      <c r="W279" s="365" t="s">
        <v>38</v>
      </c>
      <c r="X279" s="365" t="s">
        <v>38</v>
      </c>
      <c r="Y279" s="365" t="s">
        <v>38</v>
      </c>
      <c r="Z279" s="365" t="s">
        <v>38</v>
      </c>
    </row>
    <row r="280" spans="1:28">
      <c r="A280" s="353">
        <v>275</v>
      </c>
      <c r="B280" s="364" t="s">
        <v>380</v>
      </c>
      <c r="C280" s="123" t="s">
        <v>380</v>
      </c>
      <c r="D280" s="365" t="s">
        <v>102</v>
      </c>
      <c r="E280" s="365" t="s">
        <v>124</v>
      </c>
      <c r="F280" s="365" t="s">
        <v>124</v>
      </c>
      <c r="G280" s="68" t="s">
        <v>38</v>
      </c>
      <c r="H280" s="376">
        <v>5166</v>
      </c>
      <c r="I280" s="315" t="s">
        <v>386</v>
      </c>
      <c r="J280" s="113" t="s">
        <v>111</v>
      </c>
      <c r="K280" s="123" t="s">
        <v>427</v>
      </c>
      <c r="L280" s="365" t="s">
        <v>38</v>
      </c>
      <c r="M280" s="365" t="s">
        <v>38</v>
      </c>
      <c r="N280" s="365" t="s">
        <v>38</v>
      </c>
      <c r="O280" s="365" t="s">
        <v>38</v>
      </c>
      <c r="P280" s="365" t="s">
        <v>38</v>
      </c>
      <c r="Q280" s="365" t="s">
        <v>38</v>
      </c>
      <c r="R280" s="365" t="s">
        <v>38</v>
      </c>
      <c r="S280" s="365" t="s">
        <v>38</v>
      </c>
      <c r="T280" s="365" t="s">
        <v>38</v>
      </c>
      <c r="U280" s="365" t="s">
        <v>38</v>
      </c>
      <c r="V280" s="365" t="s">
        <v>38</v>
      </c>
      <c r="W280" s="365" t="s">
        <v>38</v>
      </c>
      <c r="X280" s="365" t="s">
        <v>38</v>
      </c>
      <c r="Y280" s="365" t="s">
        <v>38</v>
      </c>
      <c r="Z280" s="365" t="s">
        <v>38</v>
      </c>
    </row>
    <row r="281" spans="1:28">
      <c r="A281" s="353">
        <v>276</v>
      </c>
      <c r="B281" s="364" t="s">
        <v>380</v>
      </c>
      <c r="C281" s="123" t="s">
        <v>380</v>
      </c>
      <c r="D281" s="365" t="s">
        <v>102</v>
      </c>
      <c r="E281" s="365" t="s">
        <v>124</v>
      </c>
      <c r="F281" s="365" t="s">
        <v>124</v>
      </c>
      <c r="G281" s="68" t="s">
        <v>38</v>
      </c>
      <c r="H281" s="376">
        <v>5166</v>
      </c>
      <c r="I281" s="315" t="s">
        <v>386</v>
      </c>
      <c r="J281" s="113" t="s">
        <v>111</v>
      </c>
      <c r="K281" s="123" t="s">
        <v>424</v>
      </c>
      <c r="L281" s="365" t="s">
        <v>38</v>
      </c>
      <c r="M281" s="365" t="s">
        <v>38</v>
      </c>
      <c r="N281" s="365" t="s">
        <v>38</v>
      </c>
      <c r="O281" s="365" t="s">
        <v>38</v>
      </c>
      <c r="P281" s="365" t="s">
        <v>38</v>
      </c>
      <c r="Q281" s="365" t="s">
        <v>38</v>
      </c>
      <c r="R281" s="365" t="s">
        <v>38</v>
      </c>
      <c r="S281" s="365" t="s">
        <v>38</v>
      </c>
      <c r="T281" s="365" t="s">
        <v>38</v>
      </c>
      <c r="U281" s="365" t="s">
        <v>38</v>
      </c>
      <c r="V281" s="365" t="s">
        <v>38</v>
      </c>
      <c r="W281" s="365" t="s">
        <v>38</v>
      </c>
      <c r="X281" s="365" t="s">
        <v>38</v>
      </c>
      <c r="Y281" s="365" t="s">
        <v>38</v>
      </c>
      <c r="Z281" s="365" t="s">
        <v>38</v>
      </c>
    </row>
    <row r="282" spans="1:28">
      <c r="A282" s="353">
        <v>277</v>
      </c>
      <c r="B282" s="364" t="s">
        <v>380</v>
      </c>
      <c r="C282" s="123" t="s">
        <v>380</v>
      </c>
      <c r="D282" s="365" t="s">
        <v>102</v>
      </c>
      <c r="E282" s="365" t="s">
        <v>124</v>
      </c>
      <c r="F282" s="365" t="s">
        <v>124</v>
      </c>
      <c r="G282" s="68" t="s">
        <v>38</v>
      </c>
      <c r="H282" s="376">
        <v>5166</v>
      </c>
      <c r="I282" s="315" t="s">
        <v>386</v>
      </c>
      <c r="J282" s="113" t="s">
        <v>111</v>
      </c>
      <c r="K282" s="123" t="s">
        <v>408</v>
      </c>
      <c r="L282" s="365" t="s">
        <v>38</v>
      </c>
      <c r="M282" s="365" t="s">
        <v>38</v>
      </c>
      <c r="N282" s="365" t="s">
        <v>38</v>
      </c>
      <c r="O282" s="365" t="s">
        <v>38</v>
      </c>
      <c r="P282" s="365" t="s">
        <v>38</v>
      </c>
      <c r="Q282" s="365" t="s">
        <v>38</v>
      </c>
      <c r="R282" s="365" t="s">
        <v>38</v>
      </c>
      <c r="S282" s="365" t="s">
        <v>38</v>
      </c>
      <c r="T282" s="365" t="s">
        <v>38</v>
      </c>
      <c r="U282" s="365" t="s">
        <v>38</v>
      </c>
      <c r="V282" s="365" t="s">
        <v>38</v>
      </c>
      <c r="W282" s="365" t="s">
        <v>38</v>
      </c>
      <c r="X282" s="365" t="s">
        <v>38</v>
      </c>
      <c r="Y282" s="365" t="s">
        <v>38</v>
      </c>
      <c r="Z282" s="365" t="s">
        <v>38</v>
      </c>
    </row>
    <row r="283" spans="1:28">
      <c r="A283" s="353">
        <v>278</v>
      </c>
      <c r="B283" s="364" t="s">
        <v>786</v>
      </c>
      <c r="C283" s="123" t="s">
        <v>782</v>
      </c>
      <c r="D283" s="365" t="s">
        <v>102</v>
      </c>
      <c r="E283" s="365" t="s">
        <v>124</v>
      </c>
      <c r="F283" s="365" t="s">
        <v>124</v>
      </c>
      <c r="G283" s="68" t="s">
        <v>38</v>
      </c>
      <c r="H283" s="376">
        <v>4700</v>
      </c>
      <c r="I283" s="315" t="s">
        <v>386</v>
      </c>
      <c r="J283" s="113" t="s">
        <v>111</v>
      </c>
      <c r="K283" s="123" t="s">
        <v>408</v>
      </c>
      <c r="L283" s="365" t="s">
        <v>38</v>
      </c>
      <c r="M283" s="365" t="s">
        <v>38</v>
      </c>
      <c r="N283" s="365" t="s">
        <v>38</v>
      </c>
      <c r="O283" s="365" t="s">
        <v>38</v>
      </c>
      <c r="P283" s="365" t="s">
        <v>38</v>
      </c>
      <c r="Q283" s="365" t="s">
        <v>38</v>
      </c>
      <c r="R283" s="365" t="s">
        <v>38</v>
      </c>
      <c r="S283" s="365" t="s">
        <v>38</v>
      </c>
      <c r="T283" s="365" t="s">
        <v>38</v>
      </c>
      <c r="U283" s="365" t="s">
        <v>38</v>
      </c>
      <c r="V283" s="365" t="s">
        <v>38</v>
      </c>
      <c r="W283" s="365" t="s">
        <v>38</v>
      </c>
      <c r="X283" s="365" t="s">
        <v>38</v>
      </c>
      <c r="Y283" s="365" t="s">
        <v>38</v>
      </c>
      <c r="Z283" s="365" t="s">
        <v>38</v>
      </c>
    </row>
    <row r="284" spans="1:28" s="388" customFormat="1" ht="25.5">
      <c r="A284" s="380">
        <v>279</v>
      </c>
      <c r="B284" s="389" t="s">
        <v>115</v>
      </c>
      <c r="C284" s="381" t="s">
        <v>179</v>
      </c>
      <c r="D284" s="378" t="s">
        <v>102</v>
      </c>
      <c r="E284" s="378" t="s">
        <v>124</v>
      </c>
      <c r="F284" s="378" t="s">
        <v>124</v>
      </c>
      <c r="G284" s="382"/>
      <c r="H284" s="383">
        <v>600000</v>
      </c>
      <c r="I284" s="384" t="s">
        <v>386</v>
      </c>
      <c r="J284" s="385" t="s">
        <v>1011</v>
      </c>
      <c r="K284" s="381" t="s">
        <v>1008</v>
      </c>
      <c r="L284" s="378" t="s">
        <v>1010</v>
      </c>
      <c r="M284" s="378" t="s">
        <v>122</v>
      </c>
      <c r="N284" s="378" t="s">
        <v>217</v>
      </c>
      <c r="O284" s="378"/>
      <c r="P284" s="378">
        <v>2017</v>
      </c>
      <c r="Q284" s="378" t="s">
        <v>128</v>
      </c>
      <c r="R284" s="378" t="s">
        <v>259</v>
      </c>
      <c r="S284" s="378" t="s">
        <v>259</v>
      </c>
      <c r="T284" s="378" t="s">
        <v>259</v>
      </c>
      <c r="U284" s="378" t="s">
        <v>259</v>
      </c>
      <c r="V284" s="378" t="s">
        <v>259</v>
      </c>
      <c r="W284" s="378">
        <v>172.8</v>
      </c>
      <c r="X284" s="378">
        <v>2</v>
      </c>
      <c r="Y284" s="378" t="s">
        <v>1009</v>
      </c>
      <c r="Z284" s="378" t="s">
        <v>124</v>
      </c>
      <c r="AA284" s="386"/>
      <c r="AB284" s="387"/>
    </row>
    <row r="285" spans="1:28">
      <c r="A285" s="353">
        <v>280</v>
      </c>
      <c r="B285" s="364" t="s">
        <v>354</v>
      </c>
      <c r="C285" s="123" t="s">
        <v>354</v>
      </c>
      <c r="D285" s="365" t="s">
        <v>102</v>
      </c>
      <c r="E285" s="365" t="s">
        <v>124</v>
      </c>
      <c r="F285" s="365" t="s">
        <v>124</v>
      </c>
      <c r="G285" s="68" t="s">
        <v>38</v>
      </c>
      <c r="H285" s="376">
        <v>264471.34000000003</v>
      </c>
      <c r="I285" s="315" t="s">
        <v>386</v>
      </c>
      <c r="J285" s="113" t="s">
        <v>111</v>
      </c>
      <c r="K285" s="123" t="s">
        <v>390</v>
      </c>
      <c r="L285" s="365" t="s">
        <v>38</v>
      </c>
      <c r="M285" s="365" t="s">
        <v>38</v>
      </c>
      <c r="N285" s="365" t="s">
        <v>38</v>
      </c>
      <c r="O285" s="365" t="s">
        <v>38</v>
      </c>
      <c r="P285" s="365" t="s">
        <v>38</v>
      </c>
      <c r="Q285" s="365" t="s">
        <v>38</v>
      </c>
      <c r="R285" s="365" t="s">
        <v>38</v>
      </c>
      <c r="S285" s="365" t="s">
        <v>38</v>
      </c>
      <c r="T285" s="365" t="s">
        <v>38</v>
      </c>
      <c r="U285" s="365" t="s">
        <v>38</v>
      </c>
      <c r="V285" s="365" t="s">
        <v>38</v>
      </c>
      <c r="W285" s="365" t="s">
        <v>38</v>
      </c>
      <c r="X285" s="365" t="s">
        <v>38</v>
      </c>
      <c r="Y285" s="365" t="s">
        <v>38</v>
      </c>
      <c r="Z285" s="365" t="s">
        <v>38</v>
      </c>
    </row>
    <row r="286" spans="1:28" ht="15.75" customHeight="1">
      <c r="A286" s="428" t="s">
        <v>8</v>
      </c>
      <c r="B286" s="428"/>
      <c r="C286" s="428"/>
      <c r="D286" s="428"/>
      <c r="E286" s="428"/>
      <c r="F286" s="428"/>
      <c r="G286" s="428"/>
      <c r="H286" s="407">
        <f>SUM(H69:H285,H6:H68)</f>
        <v>28412198.000000007</v>
      </c>
      <c r="I286" s="409"/>
      <c r="J286" s="135"/>
      <c r="K286" s="136"/>
      <c r="L286" s="137"/>
      <c r="M286" s="137"/>
      <c r="N286" s="137"/>
      <c r="O286" s="137"/>
      <c r="P286" s="137"/>
      <c r="Q286" s="137"/>
      <c r="R286" s="137"/>
      <c r="S286" s="137"/>
      <c r="T286" s="137"/>
      <c r="U286" s="137"/>
      <c r="V286" s="138"/>
      <c r="W286" s="138"/>
      <c r="X286" s="138"/>
      <c r="Y286" s="138"/>
      <c r="Z286" s="138"/>
      <c r="AA286" s="56"/>
    </row>
    <row r="287" spans="1:28" s="23" customFormat="1" ht="15.75" customHeight="1">
      <c r="A287" s="427" t="s">
        <v>67</v>
      </c>
      <c r="B287" s="427"/>
      <c r="C287" s="427"/>
      <c r="D287" s="427"/>
      <c r="E287" s="427"/>
      <c r="F287" s="427"/>
      <c r="G287" s="427"/>
      <c r="H287" s="427"/>
      <c r="I287" s="427"/>
      <c r="J287" s="427"/>
      <c r="K287" s="427"/>
      <c r="L287" s="427"/>
      <c r="M287" s="427"/>
      <c r="N287" s="427"/>
      <c r="O287" s="427"/>
      <c r="P287" s="427"/>
      <c r="Q287" s="427"/>
      <c r="R287" s="427"/>
      <c r="S287" s="427"/>
      <c r="T287" s="427"/>
      <c r="U287" s="427"/>
      <c r="V287" s="427"/>
      <c r="W287" s="427"/>
      <c r="X287" s="427"/>
      <c r="Y287" s="427"/>
      <c r="Z287" s="427"/>
      <c r="AA287" s="55"/>
      <c r="AB287" s="39"/>
    </row>
    <row r="288" spans="1:28" s="19" customFormat="1" ht="76.5">
      <c r="A288" s="230">
        <v>1</v>
      </c>
      <c r="B288" s="75" t="s">
        <v>457</v>
      </c>
      <c r="C288" s="304" t="s">
        <v>458</v>
      </c>
      <c r="D288" s="148" t="s">
        <v>102</v>
      </c>
      <c r="E288" s="148" t="s">
        <v>124</v>
      </c>
      <c r="F288" s="148" t="s">
        <v>124</v>
      </c>
      <c r="G288" s="148">
        <v>1937</v>
      </c>
      <c r="H288" s="337">
        <v>1505000</v>
      </c>
      <c r="I288" s="106" t="s">
        <v>995</v>
      </c>
      <c r="J288" s="236" t="s">
        <v>459</v>
      </c>
      <c r="K288" s="148" t="s">
        <v>460</v>
      </c>
      <c r="L288" s="148" t="s">
        <v>461</v>
      </c>
      <c r="M288" s="148" t="s">
        <v>462</v>
      </c>
      <c r="N288" s="148" t="s">
        <v>463</v>
      </c>
      <c r="O288" s="148" t="s">
        <v>464</v>
      </c>
      <c r="P288" s="148" t="s">
        <v>465</v>
      </c>
      <c r="Q288" s="148" t="s">
        <v>259</v>
      </c>
      <c r="R288" s="148" t="s">
        <v>259</v>
      </c>
      <c r="S288" s="148" t="s">
        <v>259</v>
      </c>
      <c r="T288" s="148" t="s">
        <v>513</v>
      </c>
      <c r="U288" s="148" t="s">
        <v>111</v>
      </c>
      <c r="V288" s="148" t="s">
        <v>529</v>
      </c>
      <c r="W288" s="237" t="s">
        <v>466</v>
      </c>
      <c r="X288" s="232">
        <v>2</v>
      </c>
      <c r="Y288" s="232" t="s">
        <v>102</v>
      </c>
      <c r="Z288" s="232" t="s">
        <v>124</v>
      </c>
    </row>
    <row r="289" spans="1:28" s="19" customFormat="1" ht="25.5">
      <c r="A289" s="230">
        <v>2</v>
      </c>
      <c r="B289" s="233" t="s">
        <v>468</v>
      </c>
      <c r="C289" s="305" t="s">
        <v>38</v>
      </c>
      <c r="D289" s="148" t="s">
        <v>38</v>
      </c>
      <c r="E289" s="148" t="s">
        <v>38</v>
      </c>
      <c r="F289" s="148" t="s">
        <v>38</v>
      </c>
      <c r="G289" s="148">
        <v>1976</v>
      </c>
      <c r="H289" s="337">
        <v>17626.77</v>
      </c>
      <c r="I289" s="106" t="s">
        <v>386</v>
      </c>
      <c r="J289" s="238" t="s">
        <v>38</v>
      </c>
      <c r="K289" s="148" t="s">
        <v>460</v>
      </c>
      <c r="L289" s="232" t="s">
        <v>469</v>
      </c>
      <c r="M289" s="232" t="s">
        <v>469</v>
      </c>
      <c r="N289" s="232" t="s">
        <v>469</v>
      </c>
      <c r="O289" s="148"/>
      <c r="P289" s="148" t="s">
        <v>124</v>
      </c>
      <c r="Q289" s="232" t="s">
        <v>38</v>
      </c>
      <c r="R289" s="232" t="s">
        <v>38</v>
      </c>
      <c r="S289" s="232" t="s">
        <v>38</v>
      </c>
      <c r="T289" s="232" t="s">
        <v>38</v>
      </c>
      <c r="U289" s="232" t="s">
        <v>38</v>
      </c>
      <c r="V289" s="232" t="s">
        <v>38</v>
      </c>
      <c r="W289" s="232" t="s">
        <v>38</v>
      </c>
      <c r="X289" s="232" t="s">
        <v>38</v>
      </c>
      <c r="Y289" s="232" t="s">
        <v>38</v>
      </c>
      <c r="Z289" s="232" t="s">
        <v>38</v>
      </c>
    </row>
    <row r="290" spans="1:28" s="19" customFormat="1" ht="25.5">
      <c r="A290" s="230">
        <v>3</v>
      </c>
      <c r="B290" s="233" t="s">
        <v>470</v>
      </c>
      <c r="C290" s="305" t="s">
        <v>38</v>
      </c>
      <c r="D290" s="148" t="s">
        <v>38</v>
      </c>
      <c r="E290" s="148" t="s">
        <v>38</v>
      </c>
      <c r="F290" s="148" t="s">
        <v>38</v>
      </c>
      <c r="G290" s="148">
        <v>1976</v>
      </c>
      <c r="H290" s="337">
        <v>4458.8500000000004</v>
      </c>
      <c r="I290" s="106" t="s">
        <v>386</v>
      </c>
      <c r="J290" s="238" t="s">
        <v>38</v>
      </c>
      <c r="K290" s="148" t="s">
        <v>460</v>
      </c>
      <c r="L290" s="232" t="s">
        <v>469</v>
      </c>
      <c r="M290" s="232" t="s">
        <v>469</v>
      </c>
      <c r="N290" s="232" t="s">
        <v>469</v>
      </c>
      <c r="O290" s="148"/>
      <c r="P290" s="148" t="s">
        <v>124</v>
      </c>
      <c r="Q290" s="232" t="s">
        <v>38</v>
      </c>
      <c r="R290" s="232" t="s">
        <v>38</v>
      </c>
      <c r="S290" s="232" t="s">
        <v>38</v>
      </c>
      <c r="T290" s="232" t="s">
        <v>38</v>
      </c>
      <c r="U290" s="232" t="s">
        <v>38</v>
      </c>
      <c r="V290" s="232" t="s">
        <v>38</v>
      </c>
      <c r="W290" s="232" t="s">
        <v>38</v>
      </c>
      <c r="X290" s="232" t="s">
        <v>38</v>
      </c>
      <c r="Y290" s="232" t="s">
        <v>38</v>
      </c>
      <c r="Z290" s="232" t="s">
        <v>38</v>
      </c>
    </row>
    <row r="291" spans="1:28" s="19" customFormat="1" ht="25.5">
      <c r="A291" s="230">
        <v>4</v>
      </c>
      <c r="B291" s="233" t="s">
        <v>130</v>
      </c>
      <c r="C291" s="305" t="s">
        <v>38</v>
      </c>
      <c r="D291" s="148" t="s">
        <v>38</v>
      </c>
      <c r="E291" s="148" t="s">
        <v>38</v>
      </c>
      <c r="F291" s="148" t="s">
        <v>38</v>
      </c>
      <c r="G291" s="148">
        <v>1976</v>
      </c>
      <c r="H291" s="337">
        <v>11570.26</v>
      </c>
      <c r="I291" s="106" t="s">
        <v>386</v>
      </c>
      <c r="J291" s="238" t="s">
        <v>38</v>
      </c>
      <c r="K291" s="148" t="s">
        <v>460</v>
      </c>
      <c r="L291" s="232" t="s">
        <v>469</v>
      </c>
      <c r="M291" s="232" t="s">
        <v>469</v>
      </c>
      <c r="N291" s="232" t="s">
        <v>469</v>
      </c>
      <c r="O291" s="148"/>
      <c r="P291" s="148" t="s">
        <v>124</v>
      </c>
      <c r="Q291" s="232" t="s">
        <v>38</v>
      </c>
      <c r="R291" s="232" t="s">
        <v>38</v>
      </c>
      <c r="S291" s="232" t="s">
        <v>38</v>
      </c>
      <c r="T291" s="232" t="s">
        <v>38</v>
      </c>
      <c r="U291" s="232" t="s">
        <v>38</v>
      </c>
      <c r="V291" s="232" t="s">
        <v>38</v>
      </c>
      <c r="W291" s="232" t="s">
        <v>38</v>
      </c>
      <c r="X291" s="232" t="s">
        <v>38</v>
      </c>
      <c r="Y291" s="232" t="s">
        <v>38</v>
      </c>
      <c r="Z291" s="232" t="s">
        <v>38</v>
      </c>
    </row>
    <row r="292" spans="1:28" s="19" customFormat="1" ht="25.5">
      <c r="A292" s="230">
        <v>5</v>
      </c>
      <c r="B292" s="233" t="s">
        <v>373</v>
      </c>
      <c r="C292" s="305" t="s">
        <v>38</v>
      </c>
      <c r="D292" s="148" t="s">
        <v>38</v>
      </c>
      <c r="E292" s="148" t="s">
        <v>38</v>
      </c>
      <c r="F292" s="148" t="s">
        <v>38</v>
      </c>
      <c r="G292" s="148">
        <v>1976</v>
      </c>
      <c r="H292" s="337">
        <v>14736.59</v>
      </c>
      <c r="I292" s="106" t="s">
        <v>386</v>
      </c>
      <c r="J292" s="238" t="s">
        <v>38</v>
      </c>
      <c r="K292" s="148" t="s">
        <v>460</v>
      </c>
      <c r="L292" s="232" t="s">
        <v>469</v>
      </c>
      <c r="M292" s="232" t="s">
        <v>469</v>
      </c>
      <c r="N292" s="232" t="s">
        <v>469</v>
      </c>
      <c r="O292" s="148"/>
      <c r="P292" s="148" t="s">
        <v>124</v>
      </c>
      <c r="Q292" s="232" t="s">
        <v>38</v>
      </c>
      <c r="R292" s="232" t="s">
        <v>38</v>
      </c>
      <c r="S292" s="232" t="s">
        <v>38</v>
      </c>
      <c r="T292" s="232" t="s">
        <v>38</v>
      </c>
      <c r="U292" s="232" t="s">
        <v>38</v>
      </c>
      <c r="V292" s="232" t="s">
        <v>38</v>
      </c>
      <c r="W292" s="232" t="s">
        <v>38</v>
      </c>
      <c r="X292" s="232" t="s">
        <v>38</v>
      </c>
      <c r="Y292" s="232" t="s">
        <v>38</v>
      </c>
      <c r="Z292" s="232" t="s">
        <v>38</v>
      </c>
    </row>
    <row r="293" spans="1:28" s="19" customFormat="1" ht="25.5">
      <c r="A293" s="230">
        <v>6</v>
      </c>
      <c r="B293" s="233" t="s">
        <v>471</v>
      </c>
      <c r="C293" s="305" t="s">
        <v>38</v>
      </c>
      <c r="D293" s="148" t="s">
        <v>38</v>
      </c>
      <c r="E293" s="148" t="s">
        <v>38</v>
      </c>
      <c r="F293" s="148" t="s">
        <v>38</v>
      </c>
      <c r="G293" s="148">
        <v>2009</v>
      </c>
      <c r="H293" s="337">
        <v>23138.91</v>
      </c>
      <c r="I293" s="106" t="s">
        <v>386</v>
      </c>
      <c r="J293" s="238" t="s">
        <v>38</v>
      </c>
      <c r="K293" s="148" t="s">
        <v>460</v>
      </c>
      <c r="L293" s="232" t="s">
        <v>469</v>
      </c>
      <c r="M293" s="232" t="s">
        <v>469</v>
      </c>
      <c r="N293" s="232" t="s">
        <v>469</v>
      </c>
      <c r="O293" s="148"/>
      <c r="P293" s="148" t="s">
        <v>124</v>
      </c>
      <c r="Q293" s="232" t="s">
        <v>38</v>
      </c>
      <c r="R293" s="232" t="s">
        <v>38</v>
      </c>
      <c r="S293" s="232" t="s">
        <v>38</v>
      </c>
      <c r="T293" s="232" t="s">
        <v>38</v>
      </c>
      <c r="U293" s="232" t="s">
        <v>38</v>
      </c>
      <c r="V293" s="232" t="s">
        <v>38</v>
      </c>
      <c r="W293" s="232" t="s">
        <v>38</v>
      </c>
      <c r="X293" s="232" t="s">
        <v>38</v>
      </c>
      <c r="Y293" s="232" t="s">
        <v>38</v>
      </c>
      <c r="Z293" s="232" t="s">
        <v>38</v>
      </c>
    </row>
    <row r="294" spans="1:28" s="19" customFormat="1" ht="25.5">
      <c r="A294" s="230">
        <v>7</v>
      </c>
      <c r="B294" s="233" t="s">
        <v>472</v>
      </c>
      <c r="C294" s="304" t="s">
        <v>467</v>
      </c>
      <c r="D294" s="148" t="s">
        <v>38</v>
      </c>
      <c r="E294" s="148" t="s">
        <v>38</v>
      </c>
      <c r="F294" s="148" t="s">
        <v>38</v>
      </c>
      <c r="G294" s="148">
        <v>2008</v>
      </c>
      <c r="H294" s="337">
        <v>51427</v>
      </c>
      <c r="I294" s="106" t="s">
        <v>386</v>
      </c>
      <c r="J294" s="239" t="s">
        <v>473</v>
      </c>
      <c r="K294" s="148" t="s">
        <v>460</v>
      </c>
      <c r="L294" s="232" t="s">
        <v>469</v>
      </c>
      <c r="M294" s="232" t="s">
        <v>469</v>
      </c>
      <c r="N294" s="232" t="s">
        <v>469</v>
      </c>
      <c r="O294" s="148"/>
      <c r="P294" s="148" t="s">
        <v>124</v>
      </c>
      <c r="Q294" s="232" t="s">
        <v>38</v>
      </c>
      <c r="R294" s="232" t="s">
        <v>38</v>
      </c>
      <c r="S294" s="232" t="s">
        <v>38</v>
      </c>
      <c r="T294" s="232" t="s">
        <v>38</v>
      </c>
      <c r="U294" s="232" t="s">
        <v>38</v>
      </c>
      <c r="V294" s="232" t="s">
        <v>38</v>
      </c>
      <c r="W294" s="232" t="s">
        <v>38</v>
      </c>
      <c r="X294" s="232" t="s">
        <v>38</v>
      </c>
      <c r="Y294" s="232" t="s">
        <v>38</v>
      </c>
      <c r="Z294" s="232" t="s">
        <v>38</v>
      </c>
    </row>
    <row r="295" spans="1:28">
      <c r="A295" s="428" t="s">
        <v>8</v>
      </c>
      <c r="B295" s="428"/>
      <c r="C295" s="428"/>
      <c r="D295" s="428"/>
      <c r="E295" s="428"/>
      <c r="F295" s="428"/>
      <c r="G295" s="428"/>
      <c r="H295" s="331">
        <f>SUM(H288:H294)</f>
        <v>1627958.3800000001</v>
      </c>
      <c r="I295" s="134"/>
      <c r="J295" s="135"/>
      <c r="K295" s="136"/>
      <c r="L295" s="137"/>
      <c r="M295" s="137"/>
      <c r="N295" s="137"/>
      <c r="O295" s="137"/>
      <c r="P295" s="137"/>
      <c r="Q295" s="137"/>
      <c r="R295" s="137"/>
      <c r="S295" s="137"/>
      <c r="T295" s="137"/>
      <c r="U295" s="137"/>
      <c r="V295" s="138"/>
      <c r="W295" s="138"/>
      <c r="X295" s="138"/>
      <c r="Y295" s="138"/>
      <c r="Z295" s="240"/>
      <c r="AA295" s="56"/>
    </row>
    <row r="296" spans="1:28" s="23" customFormat="1">
      <c r="A296" s="427" t="s">
        <v>965</v>
      </c>
      <c r="B296" s="427"/>
      <c r="C296" s="427"/>
      <c r="D296" s="427"/>
      <c r="E296" s="427"/>
      <c r="F296" s="427"/>
      <c r="G296" s="427"/>
      <c r="H296" s="427"/>
      <c r="I296" s="427"/>
      <c r="J296" s="427"/>
      <c r="K296" s="427"/>
      <c r="L296" s="427"/>
      <c r="M296" s="427"/>
      <c r="N296" s="427"/>
      <c r="O296" s="427"/>
      <c r="P296" s="427"/>
      <c r="Q296" s="427"/>
      <c r="R296" s="427"/>
      <c r="S296" s="427"/>
      <c r="T296" s="427"/>
      <c r="U296" s="427"/>
      <c r="V296" s="427"/>
      <c r="W296" s="427"/>
      <c r="X296" s="427"/>
      <c r="Y296" s="427"/>
      <c r="Z296" s="235"/>
      <c r="AA296" s="55"/>
      <c r="AB296" s="39"/>
    </row>
    <row r="297" spans="1:28" ht="140.25">
      <c r="A297" s="96">
        <v>1</v>
      </c>
      <c r="B297" s="241" t="s">
        <v>503</v>
      </c>
      <c r="C297" s="123" t="s">
        <v>458</v>
      </c>
      <c r="D297" s="230" t="s">
        <v>102</v>
      </c>
      <c r="E297" s="230" t="s">
        <v>124</v>
      </c>
      <c r="F297" s="230" t="s">
        <v>124</v>
      </c>
      <c r="G297" s="230" t="s">
        <v>504</v>
      </c>
      <c r="H297" s="338">
        <v>7657000</v>
      </c>
      <c r="I297" s="242" t="s">
        <v>995</v>
      </c>
      <c r="J297" s="113" t="s">
        <v>180</v>
      </c>
      <c r="K297" s="243" t="s">
        <v>505</v>
      </c>
      <c r="L297" s="230" t="s">
        <v>506</v>
      </c>
      <c r="M297" s="230" t="s">
        <v>507</v>
      </c>
      <c r="N297" s="230" t="s">
        <v>508</v>
      </c>
      <c r="O297" s="230" t="s">
        <v>509</v>
      </c>
      <c r="P297" s="230" t="s">
        <v>510</v>
      </c>
      <c r="Q297" s="230" t="s">
        <v>511</v>
      </c>
      <c r="R297" s="230" t="s">
        <v>512</v>
      </c>
      <c r="S297" s="230" t="s">
        <v>513</v>
      </c>
      <c r="T297" s="230" t="s">
        <v>513</v>
      </c>
      <c r="U297" s="230" t="s">
        <v>218</v>
      </c>
      <c r="V297" s="230" t="s">
        <v>514</v>
      </c>
      <c r="W297" s="114">
        <v>3178.81</v>
      </c>
      <c r="X297" s="230" t="s">
        <v>515</v>
      </c>
      <c r="Y297" s="114" t="s">
        <v>102</v>
      </c>
      <c r="Z297" s="114" t="s">
        <v>124</v>
      </c>
    </row>
    <row r="298" spans="1:28" ht="51">
      <c r="A298" s="96">
        <v>2</v>
      </c>
      <c r="B298" s="241" t="s">
        <v>516</v>
      </c>
      <c r="C298" s="123" t="s">
        <v>458</v>
      </c>
      <c r="D298" s="230" t="s">
        <v>102</v>
      </c>
      <c r="E298" s="230" t="s">
        <v>124</v>
      </c>
      <c r="F298" s="230" t="s">
        <v>124</v>
      </c>
      <c r="G298" s="230" t="s">
        <v>517</v>
      </c>
      <c r="H298" s="338">
        <v>1834376.72</v>
      </c>
      <c r="I298" s="242" t="s">
        <v>104</v>
      </c>
      <c r="J298" s="113" t="s">
        <v>333</v>
      </c>
      <c r="K298" s="243" t="s">
        <v>518</v>
      </c>
      <c r="L298" s="230" t="s">
        <v>519</v>
      </c>
      <c r="M298" s="230" t="s">
        <v>519</v>
      </c>
      <c r="N298" s="230" t="s">
        <v>520</v>
      </c>
      <c r="O298" s="230" t="s">
        <v>509</v>
      </c>
      <c r="P298" s="230" t="s">
        <v>38</v>
      </c>
      <c r="Q298" s="230" t="s">
        <v>519</v>
      </c>
      <c r="R298" s="230" t="s">
        <v>521</v>
      </c>
      <c r="S298" s="230" t="s">
        <v>521</v>
      </c>
      <c r="T298" s="230" t="s">
        <v>521</v>
      </c>
      <c r="U298" s="230" t="s">
        <v>218</v>
      </c>
      <c r="V298" s="230" t="s">
        <v>218</v>
      </c>
      <c r="W298" s="114" t="s">
        <v>522</v>
      </c>
      <c r="X298" s="230" t="s">
        <v>218</v>
      </c>
      <c r="Y298" s="230" t="s">
        <v>218</v>
      </c>
      <c r="Z298" s="230" t="s">
        <v>218</v>
      </c>
    </row>
    <row r="299" spans="1:28" ht="51">
      <c r="A299" s="96">
        <v>3</v>
      </c>
      <c r="B299" s="228" t="s">
        <v>523</v>
      </c>
      <c r="C299" s="123" t="s">
        <v>458</v>
      </c>
      <c r="D299" s="230" t="s">
        <v>102</v>
      </c>
      <c r="E299" s="230" t="s">
        <v>124</v>
      </c>
      <c r="F299" s="230" t="s">
        <v>124</v>
      </c>
      <c r="G299" s="230">
        <v>1920</v>
      </c>
      <c r="H299" s="339">
        <v>1465000</v>
      </c>
      <c r="I299" s="101" t="s">
        <v>995</v>
      </c>
      <c r="J299" s="244" t="s">
        <v>524</v>
      </c>
      <c r="K299" s="128" t="s">
        <v>525</v>
      </c>
      <c r="L299" s="230" t="s">
        <v>526</v>
      </c>
      <c r="M299" s="230" t="s">
        <v>119</v>
      </c>
      <c r="N299" s="230" t="s">
        <v>527</v>
      </c>
      <c r="O299" s="230" t="s">
        <v>509</v>
      </c>
      <c r="P299" s="230" t="s">
        <v>528</v>
      </c>
      <c r="Q299" s="230" t="s">
        <v>259</v>
      </c>
      <c r="R299" s="230" t="s">
        <v>259</v>
      </c>
      <c r="S299" s="230" t="s">
        <v>529</v>
      </c>
      <c r="T299" s="230" t="s">
        <v>530</v>
      </c>
      <c r="U299" s="230" t="s">
        <v>259</v>
      </c>
      <c r="V299" s="230" t="s">
        <v>259</v>
      </c>
      <c r="W299" s="230">
        <v>608.03</v>
      </c>
      <c r="X299" s="230">
        <v>2</v>
      </c>
      <c r="Y299" s="230" t="s">
        <v>102</v>
      </c>
      <c r="Z299" s="230" t="s">
        <v>124</v>
      </c>
    </row>
    <row r="300" spans="1:28" ht="25.5">
      <c r="A300" s="96">
        <v>4</v>
      </c>
      <c r="B300" s="228" t="s">
        <v>531</v>
      </c>
      <c r="C300" s="123" t="s">
        <v>38</v>
      </c>
      <c r="D300" s="230" t="s">
        <v>102</v>
      </c>
      <c r="E300" s="230" t="s">
        <v>124</v>
      </c>
      <c r="F300" s="230" t="s">
        <v>124</v>
      </c>
      <c r="G300" s="230">
        <v>2008</v>
      </c>
      <c r="H300" s="340">
        <v>37462.71</v>
      </c>
      <c r="I300" s="101" t="s">
        <v>386</v>
      </c>
      <c r="J300" s="244" t="s">
        <v>532</v>
      </c>
      <c r="K300" s="128" t="s">
        <v>525</v>
      </c>
      <c r="L300" s="230" t="s">
        <v>533</v>
      </c>
      <c r="M300" s="230" t="s">
        <v>534</v>
      </c>
      <c r="N300" s="230" t="s">
        <v>527</v>
      </c>
      <c r="O300" s="230"/>
      <c r="P300" s="230" t="s">
        <v>38</v>
      </c>
      <c r="Q300" s="230" t="s">
        <v>513</v>
      </c>
      <c r="R300" s="230" t="s">
        <v>259</v>
      </c>
      <c r="S300" s="230" t="s">
        <v>513</v>
      </c>
      <c r="T300" s="230" t="s">
        <v>513</v>
      </c>
      <c r="U300" s="230" t="s">
        <v>513</v>
      </c>
      <c r="V300" s="230" t="s">
        <v>513</v>
      </c>
      <c r="W300" s="230">
        <v>10.44</v>
      </c>
      <c r="X300" s="230">
        <v>1</v>
      </c>
      <c r="Y300" s="230" t="s">
        <v>124</v>
      </c>
      <c r="Z300" s="230" t="s">
        <v>124</v>
      </c>
    </row>
    <row r="301" spans="1:28" ht="25.5">
      <c r="A301" s="96">
        <v>5</v>
      </c>
      <c r="B301" s="228" t="s">
        <v>468</v>
      </c>
      <c r="C301" s="123" t="s">
        <v>38</v>
      </c>
      <c r="D301" s="230" t="s">
        <v>38</v>
      </c>
      <c r="E301" s="230" t="s">
        <v>38</v>
      </c>
      <c r="F301" s="230" t="s">
        <v>38</v>
      </c>
      <c r="G301" s="230">
        <v>1978</v>
      </c>
      <c r="H301" s="340">
        <v>14049.07</v>
      </c>
      <c r="I301" s="101" t="s">
        <v>386</v>
      </c>
      <c r="J301" s="113" t="s">
        <v>38</v>
      </c>
      <c r="K301" s="128" t="s">
        <v>525</v>
      </c>
      <c r="L301" s="230" t="s">
        <v>469</v>
      </c>
      <c r="M301" s="230" t="s">
        <v>469</v>
      </c>
      <c r="N301" s="230" t="s">
        <v>469</v>
      </c>
      <c r="O301" s="230"/>
      <c r="P301" s="230" t="s">
        <v>38</v>
      </c>
      <c r="Q301" s="230" t="s">
        <v>38</v>
      </c>
      <c r="R301" s="230" t="s">
        <v>38</v>
      </c>
      <c r="S301" s="230" t="s">
        <v>38</v>
      </c>
      <c r="T301" s="230" t="s">
        <v>38</v>
      </c>
      <c r="U301" s="230" t="s">
        <v>38</v>
      </c>
      <c r="V301" s="230" t="s">
        <v>38</v>
      </c>
      <c r="W301" s="230" t="s">
        <v>38</v>
      </c>
      <c r="X301" s="230" t="s">
        <v>38</v>
      </c>
      <c r="Y301" s="230" t="s">
        <v>38</v>
      </c>
      <c r="Z301" s="230" t="s">
        <v>38</v>
      </c>
    </row>
    <row r="302" spans="1:28" ht="25.5">
      <c r="A302" s="96">
        <v>6</v>
      </c>
      <c r="B302" s="228" t="s">
        <v>373</v>
      </c>
      <c r="C302" s="123" t="s">
        <v>38</v>
      </c>
      <c r="D302" s="230" t="s">
        <v>38</v>
      </c>
      <c r="E302" s="230" t="s">
        <v>38</v>
      </c>
      <c r="F302" s="230" t="s">
        <v>38</v>
      </c>
      <c r="G302" s="230">
        <v>1960</v>
      </c>
      <c r="H302" s="340">
        <v>11107.32</v>
      </c>
      <c r="I302" s="101" t="s">
        <v>386</v>
      </c>
      <c r="J302" s="113" t="s">
        <v>38</v>
      </c>
      <c r="K302" s="128" t="s">
        <v>525</v>
      </c>
      <c r="L302" s="230" t="s">
        <v>469</v>
      </c>
      <c r="M302" s="230" t="s">
        <v>469</v>
      </c>
      <c r="N302" s="230" t="s">
        <v>469</v>
      </c>
      <c r="O302" s="230"/>
      <c r="P302" s="96" t="s">
        <v>38</v>
      </c>
      <c r="Q302" s="230" t="s">
        <v>38</v>
      </c>
      <c r="R302" s="230" t="s">
        <v>38</v>
      </c>
      <c r="S302" s="230" t="s">
        <v>38</v>
      </c>
      <c r="T302" s="230" t="s">
        <v>38</v>
      </c>
      <c r="U302" s="230" t="s">
        <v>38</v>
      </c>
      <c r="V302" s="230" t="s">
        <v>38</v>
      </c>
      <c r="W302" s="230" t="s">
        <v>38</v>
      </c>
      <c r="X302" s="230" t="s">
        <v>38</v>
      </c>
      <c r="Y302" s="230" t="s">
        <v>38</v>
      </c>
      <c r="Z302" s="230" t="s">
        <v>38</v>
      </c>
    </row>
    <row r="303" spans="1:28" ht="25.5">
      <c r="A303" s="96">
        <v>7</v>
      </c>
      <c r="B303" s="228" t="s">
        <v>468</v>
      </c>
      <c r="C303" s="123" t="s">
        <v>38</v>
      </c>
      <c r="D303" s="230" t="s">
        <v>38</v>
      </c>
      <c r="E303" s="230" t="s">
        <v>38</v>
      </c>
      <c r="F303" s="230" t="s">
        <v>38</v>
      </c>
      <c r="G303" s="230">
        <v>2007</v>
      </c>
      <c r="H303" s="340">
        <v>3527.63</v>
      </c>
      <c r="I303" s="101" t="s">
        <v>386</v>
      </c>
      <c r="J303" s="113" t="s">
        <v>38</v>
      </c>
      <c r="K303" s="128" t="s">
        <v>525</v>
      </c>
      <c r="L303" s="230" t="s">
        <v>469</v>
      </c>
      <c r="M303" s="230" t="s">
        <v>469</v>
      </c>
      <c r="N303" s="230" t="s">
        <v>469</v>
      </c>
      <c r="O303" s="230"/>
      <c r="P303" s="96" t="s">
        <v>38</v>
      </c>
      <c r="Q303" s="230" t="s">
        <v>38</v>
      </c>
      <c r="R303" s="230" t="s">
        <v>38</v>
      </c>
      <c r="S303" s="230" t="s">
        <v>38</v>
      </c>
      <c r="T303" s="230" t="s">
        <v>38</v>
      </c>
      <c r="U303" s="230" t="s">
        <v>38</v>
      </c>
      <c r="V303" s="230" t="s">
        <v>38</v>
      </c>
      <c r="W303" s="230" t="s">
        <v>38</v>
      </c>
      <c r="X303" s="230" t="s">
        <v>38</v>
      </c>
      <c r="Y303" s="230" t="s">
        <v>38</v>
      </c>
      <c r="Z303" s="230" t="s">
        <v>38</v>
      </c>
    </row>
    <row r="304" spans="1:28">
      <c r="A304" s="428" t="s">
        <v>8</v>
      </c>
      <c r="B304" s="428"/>
      <c r="C304" s="428"/>
      <c r="D304" s="428"/>
      <c r="E304" s="428"/>
      <c r="F304" s="428"/>
      <c r="G304" s="428"/>
      <c r="H304" s="330">
        <f>SUM(H297:H303)</f>
        <v>11022523.450000003</v>
      </c>
      <c r="I304" s="134"/>
      <c r="J304" s="135"/>
      <c r="K304" s="136"/>
      <c r="L304" s="137"/>
      <c r="M304" s="137"/>
      <c r="N304" s="137"/>
      <c r="O304" s="137"/>
      <c r="P304" s="137"/>
      <c r="Q304" s="137"/>
      <c r="R304" s="137"/>
      <c r="S304" s="137"/>
      <c r="T304" s="137"/>
      <c r="U304" s="137"/>
      <c r="V304" s="138"/>
      <c r="W304" s="138"/>
      <c r="X304" s="138"/>
      <c r="Y304" s="138"/>
      <c r="Z304" s="240"/>
      <c r="AA304" s="57"/>
    </row>
    <row r="305" spans="1:28" s="23" customFormat="1">
      <c r="A305" s="427" t="s">
        <v>71</v>
      </c>
      <c r="B305" s="427"/>
      <c r="C305" s="427"/>
      <c r="D305" s="427"/>
      <c r="E305" s="427"/>
      <c r="F305" s="427"/>
      <c r="G305" s="427"/>
      <c r="H305" s="427"/>
      <c r="I305" s="427"/>
      <c r="J305" s="427"/>
      <c r="K305" s="427"/>
      <c r="L305" s="427"/>
      <c r="M305" s="427"/>
      <c r="N305" s="427"/>
      <c r="O305" s="427"/>
      <c r="P305" s="427"/>
      <c r="Q305" s="427"/>
      <c r="R305" s="427"/>
      <c r="S305" s="427"/>
      <c r="T305" s="427"/>
      <c r="U305" s="427"/>
      <c r="V305" s="427"/>
      <c r="W305" s="427"/>
      <c r="X305" s="427"/>
      <c r="Y305" s="427"/>
      <c r="Z305" s="235"/>
      <c r="AA305" s="55"/>
      <c r="AB305" s="39"/>
    </row>
    <row r="306" spans="1:28" s="26" customFormat="1" ht="140.25">
      <c r="A306" s="96">
        <v>1</v>
      </c>
      <c r="B306" s="85" t="s">
        <v>523</v>
      </c>
      <c r="C306" s="91" t="s">
        <v>553</v>
      </c>
      <c r="D306" s="96" t="s">
        <v>102</v>
      </c>
      <c r="E306" s="96" t="s">
        <v>124</v>
      </c>
      <c r="F306" s="96" t="s">
        <v>124</v>
      </c>
      <c r="G306" s="96">
        <v>1990</v>
      </c>
      <c r="H306" s="341">
        <v>2206000</v>
      </c>
      <c r="I306" s="101" t="s">
        <v>995</v>
      </c>
      <c r="J306" s="141" t="s">
        <v>554</v>
      </c>
      <c r="K306" s="206" t="s">
        <v>555</v>
      </c>
      <c r="L306" s="96" t="s">
        <v>556</v>
      </c>
      <c r="M306" s="96" t="s">
        <v>557</v>
      </c>
      <c r="N306" s="96" t="s">
        <v>558</v>
      </c>
      <c r="O306" s="96" t="s">
        <v>559</v>
      </c>
      <c r="P306" s="96" t="s">
        <v>560</v>
      </c>
      <c r="Q306" s="96" t="s">
        <v>259</v>
      </c>
      <c r="R306" s="96" t="s">
        <v>529</v>
      </c>
      <c r="S306" s="96" t="s">
        <v>529</v>
      </c>
      <c r="T306" s="96" t="s">
        <v>259</v>
      </c>
      <c r="U306" s="96" t="s">
        <v>218</v>
      </c>
      <c r="V306" s="96" t="s">
        <v>259</v>
      </c>
      <c r="W306" s="96">
        <v>916</v>
      </c>
      <c r="X306" s="96" t="s">
        <v>561</v>
      </c>
      <c r="Y306" s="96" t="s">
        <v>102</v>
      </c>
      <c r="Z306" s="96" t="s">
        <v>124</v>
      </c>
      <c r="AB306" s="58"/>
    </row>
    <row r="307" spans="1:28" s="26" customFormat="1" ht="25.5">
      <c r="A307" s="96">
        <v>2</v>
      </c>
      <c r="B307" s="85" t="s">
        <v>562</v>
      </c>
      <c r="C307" s="91" t="s">
        <v>38</v>
      </c>
      <c r="D307" s="96" t="s">
        <v>38</v>
      </c>
      <c r="E307" s="96" t="s">
        <v>38</v>
      </c>
      <c r="F307" s="96" t="s">
        <v>38</v>
      </c>
      <c r="G307" s="96">
        <v>1915</v>
      </c>
      <c r="H307" s="342">
        <v>16998.82</v>
      </c>
      <c r="I307" s="101" t="s">
        <v>386</v>
      </c>
      <c r="J307" s="141" t="s">
        <v>563</v>
      </c>
      <c r="K307" s="206" t="s">
        <v>555</v>
      </c>
      <c r="L307" s="96" t="s">
        <v>38</v>
      </c>
      <c r="M307" s="96" t="s">
        <v>38</v>
      </c>
      <c r="N307" s="96" t="s">
        <v>38</v>
      </c>
      <c r="O307" s="96" t="s">
        <v>559</v>
      </c>
      <c r="P307" s="96" t="s">
        <v>38</v>
      </c>
      <c r="Q307" s="96" t="s">
        <v>38</v>
      </c>
      <c r="R307" s="96" t="s">
        <v>38</v>
      </c>
      <c r="S307" s="96" t="s">
        <v>38</v>
      </c>
      <c r="T307" s="96" t="s">
        <v>38</v>
      </c>
      <c r="U307" s="96" t="s">
        <v>38</v>
      </c>
      <c r="V307" s="96" t="s">
        <v>38</v>
      </c>
      <c r="W307" s="96" t="s">
        <v>38</v>
      </c>
      <c r="X307" s="96" t="s">
        <v>38</v>
      </c>
      <c r="Y307" s="96" t="s">
        <v>38</v>
      </c>
      <c r="Z307" s="96" t="s">
        <v>38</v>
      </c>
      <c r="AB307" s="58"/>
    </row>
    <row r="308" spans="1:28" s="26" customFormat="1" ht="25.5">
      <c r="A308" s="96">
        <v>3</v>
      </c>
      <c r="B308" s="85" t="s">
        <v>373</v>
      </c>
      <c r="C308" s="91" t="s">
        <v>38</v>
      </c>
      <c r="D308" s="96" t="s">
        <v>38</v>
      </c>
      <c r="E308" s="96" t="s">
        <v>38</v>
      </c>
      <c r="F308" s="96" t="s">
        <v>38</v>
      </c>
      <c r="G308" s="96">
        <v>1995</v>
      </c>
      <c r="H308" s="342">
        <v>6629</v>
      </c>
      <c r="I308" s="101" t="s">
        <v>386</v>
      </c>
      <c r="J308" s="141" t="s">
        <v>563</v>
      </c>
      <c r="K308" s="206" t="s">
        <v>555</v>
      </c>
      <c r="L308" s="96" t="s">
        <v>38</v>
      </c>
      <c r="M308" s="96" t="s">
        <v>38</v>
      </c>
      <c r="N308" s="96" t="s">
        <v>38</v>
      </c>
      <c r="O308" s="96" t="s">
        <v>559</v>
      </c>
      <c r="P308" s="96" t="s">
        <v>38</v>
      </c>
      <c r="Q308" s="96" t="s">
        <v>38</v>
      </c>
      <c r="R308" s="96" t="s">
        <v>38</v>
      </c>
      <c r="S308" s="96" t="s">
        <v>38</v>
      </c>
      <c r="T308" s="96" t="s">
        <v>38</v>
      </c>
      <c r="U308" s="96" t="s">
        <v>38</v>
      </c>
      <c r="V308" s="96" t="s">
        <v>38</v>
      </c>
      <c r="W308" s="96" t="s">
        <v>38</v>
      </c>
      <c r="X308" s="96" t="s">
        <v>38</v>
      </c>
      <c r="Y308" s="96" t="s">
        <v>38</v>
      </c>
      <c r="Z308" s="96" t="s">
        <v>38</v>
      </c>
      <c r="AB308" s="58"/>
    </row>
    <row r="309" spans="1:28" s="26" customFormat="1" ht="25.5">
      <c r="A309" s="96">
        <v>4</v>
      </c>
      <c r="B309" s="85" t="s">
        <v>470</v>
      </c>
      <c r="C309" s="91" t="s">
        <v>38</v>
      </c>
      <c r="D309" s="96" t="s">
        <v>38</v>
      </c>
      <c r="E309" s="96" t="s">
        <v>38</v>
      </c>
      <c r="F309" s="96" t="s">
        <v>38</v>
      </c>
      <c r="G309" s="96">
        <v>1960</v>
      </c>
      <c r="H309" s="342">
        <v>19994.52</v>
      </c>
      <c r="I309" s="101" t="s">
        <v>386</v>
      </c>
      <c r="J309" s="89" t="s">
        <v>38</v>
      </c>
      <c r="K309" s="206" t="s">
        <v>555</v>
      </c>
      <c r="L309" s="96" t="s">
        <v>38</v>
      </c>
      <c r="M309" s="96" t="s">
        <v>38</v>
      </c>
      <c r="N309" s="96" t="s">
        <v>38</v>
      </c>
      <c r="O309" s="96" t="s">
        <v>559</v>
      </c>
      <c r="P309" s="96" t="s">
        <v>38</v>
      </c>
      <c r="Q309" s="96" t="s">
        <v>38</v>
      </c>
      <c r="R309" s="96" t="s">
        <v>38</v>
      </c>
      <c r="S309" s="96" t="s">
        <v>38</v>
      </c>
      <c r="T309" s="96" t="s">
        <v>38</v>
      </c>
      <c r="U309" s="96" t="s">
        <v>38</v>
      </c>
      <c r="V309" s="96" t="s">
        <v>38</v>
      </c>
      <c r="W309" s="96" t="s">
        <v>38</v>
      </c>
      <c r="X309" s="96" t="s">
        <v>38</v>
      </c>
      <c r="Y309" s="96" t="s">
        <v>38</v>
      </c>
      <c r="Z309" s="96" t="s">
        <v>38</v>
      </c>
      <c r="AB309" s="58"/>
    </row>
    <row r="310" spans="1:28" s="26" customFormat="1" ht="25.5">
      <c r="A310" s="96">
        <v>5</v>
      </c>
      <c r="B310" s="85" t="s">
        <v>564</v>
      </c>
      <c r="C310" s="91" t="s">
        <v>38</v>
      </c>
      <c r="D310" s="96" t="s">
        <v>38</v>
      </c>
      <c r="E310" s="96" t="s">
        <v>38</v>
      </c>
      <c r="F310" s="96" t="s">
        <v>38</v>
      </c>
      <c r="G310" s="96">
        <v>2009</v>
      </c>
      <c r="H310" s="342">
        <v>15655.7</v>
      </c>
      <c r="I310" s="101" t="s">
        <v>386</v>
      </c>
      <c r="J310" s="89" t="s">
        <v>38</v>
      </c>
      <c r="K310" s="206" t="s">
        <v>555</v>
      </c>
      <c r="L310" s="96" t="s">
        <v>38</v>
      </c>
      <c r="M310" s="96" t="s">
        <v>38</v>
      </c>
      <c r="N310" s="96" t="s">
        <v>38</v>
      </c>
      <c r="O310" s="96" t="s">
        <v>559</v>
      </c>
      <c r="P310" s="96" t="s">
        <v>38</v>
      </c>
      <c r="Q310" s="96" t="s">
        <v>38</v>
      </c>
      <c r="R310" s="96" t="s">
        <v>38</v>
      </c>
      <c r="S310" s="96" t="s">
        <v>38</v>
      </c>
      <c r="T310" s="96" t="s">
        <v>38</v>
      </c>
      <c r="U310" s="96" t="s">
        <v>38</v>
      </c>
      <c r="V310" s="96" t="s">
        <v>38</v>
      </c>
      <c r="W310" s="96" t="s">
        <v>38</v>
      </c>
      <c r="X310" s="96" t="s">
        <v>38</v>
      </c>
      <c r="Y310" s="96" t="s">
        <v>38</v>
      </c>
      <c r="Z310" s="96" t="s">
        <v>38</v>
      </c>
      <c r="AB310" s="58"/>
    </row>
    <row r="311" spans="1:28">
      <c r="A311" s="428" t="s">
        <v>8</v>
      </c>
      <c r="B311" s="428"/>
      <c r="C311" s="428"/>
      <c r="D311" s="428"/>
      <c r="E311" s="428"/>
      <c r="F311" s="428"/>
      <c r="G311" s="428"/>
      <c r="H311" s="330">
        <f>SUM(H306:H310)</f>
        <v>2265278.04</v>
      </c>
      <c r="I311" s="140"/>
      <c r="J311" s="135"/>
      <c r="K311" s="136"/>
      <c r="L311" s="137"/>
      <c r="M311" s="137"/>
      <c r="N311" s="137"/>
      <c r="O311" s="137"/>
      <c r="P311" s="137"/>
      <c r="Q311" s="137"/>
      <c r="R311" s="137"/>
      <c r="S311" s="137"/>
      <c r="T311" s="137"/>
      <c r="U311" s="137"/>
      <c r="V311" s="138"/>
      <c r="W311" s="138"/>
      <c r="X311" s="138"/>
      <c r="Y311" s="138"/>
      <c r="Z311" s="240"/>
      <c r="AA311" s="57"/>
    </row>
    <row r="312" spans="1:28" s="23" customFormat="1">
      <c r="A312" s="427" t="s">
        <v>700</v>
      </c>
      <c r="B312" s="427"/>
      <c r="C312" s="427"/>
      <c r="D312" s="427"/>
      <c r="E312" s="427"/>
      <c r="F312" s="427"/>
      <c r="G312" s="427"/>
      <c r="H312" s="427"/>
      <c r="I312" s="427"/>
      <c r="J312" s="427"/>
      <c r="K312" s="427"/>
      <c r="L312" s="427"/>
      <c r="M312" s="427"/>
      <c r="N312" s="427"/>
      <c r="O312" s="427"/>
      <c r="P312" s="427"/>
      <c r="Q312" s="427"/>
      <c r="R312" s="427"/>
      <c r="S312" s="427"/>
      <c r="T312" s="427"/>
      <c r="U312" s="427"/>
      <c r="V312" s="427"/>
      <c r="W312" s="427"/>
      <c r="X312" s="427"/>
      <c r="Y312" s="427"/>
      <c r="Z312" s="235"/>
      <c r="AA312" s="55"/>
      <c r="AB312" s="39"/>
    </row>
    <row r="313" spans="1:28" s="23" customFormat="1" ht="51">
      <c r="A313" s="230">
        <v>1</v>
      </c>
      <c r="B313" s="94" t="s">
        <v>574</v>
      </c>
      <c r="C313" s="91" t="s">
        <v>458</v>
      </c>
      <c r="D313" s="96" t="s">
        <v>102</v>
      </c>
      <c r="E313" s="96" t="s">
        <v>124</v>
      </c>
      <c r="F313" s="96" t="s">
        <v>124</v>
      </c>
      <c r="G313" s="96">
        <v>1999</v>
      </c>
      <c r="H313" s="343">
        <v>3056000</v>
      </c>
      <c r="I313" s="101" t="s">
        <v>995</v>
      </c>
      <c r="J313" s="88" t="s">
        <v>575</v>
      </c>
      <c r="K313" s="96" t="s">
        <v>576</v>
      </c>
      <c r="L313" s="96" t="s">
        <v>577</v>
      </c>
      <c r="M313" s="96" t="s">
        <v>578</v>
      </c>
      <c r="N313" s="96" t="s">
        <v>579</v>
      </c>
      <c r="O313" s="96" t="s">
        <v>580</v>
      </c>
      <c r="P313" s="96" t="s">
        <v>581</v>
      </c>
      <c r="Q313" s="96" t="s">
        <v>259</v>
      </c>
      <c r="R313" s="96" t="s">
        <v>259</v>
      </c>
      <c r="S313" s="96" t="s">
        <v>259</v>
      </c>
      <c r="T313" s="96" t="s">
        <v>259</v>
      </c>
      <c r="U313" s="96" t="s">
        <v>582</v>
      </c>
      <c r="V313" s="96" t="s">
        <v>110</v>
      </c>
      <c r="W313" s="103">
        <v>1268.5</v>
      </c>
      <c r="X313" s="103">
        <v>2</v>
      </c>
      <c r="Y313" s="103" t="s">
        <v>102</v>
      </c>
      <c r="Z313" s="103" t="s">
        <v>124</v>
      </c>
      <c r="AB313" s="39"/>
    </row>
    <row r="314" spans="1:28" s="23" customFormat="1" ht="25.5">
      <c r="A314" s="230">
        <v>2</v>
      </c>
      <c r="B314" s="94" t="s">
        <v>583</v>
      </c>
      <c r="C314" s="91" t="s">
        <v>38</v>
      </c>
      <c r="D314" s="96" t="s">
        <v>38</v>
      </c>
      <c r="E314" s="96" t="s">
        <v>38</v>
      </c>
      <c r="F314" s="96" t="s">
        <v>38</v>
      </c>
      <c r="G314" s="96">
        <v>1980</v>
      </c>
      <c r="H314" s="343">
        <v>16561.509999999998</v>
      </c>
      <c r="I314" s="101" t="s">
        <v>386</v>
      </c>
      <c r="J314" s="89" t="s">
        <v>38</v>
      </c>
      <c r="K314" s="96" t="s">
        <v>576</v>
      </c>
      <c r="L314" s="96" t="s">
        <v>38</v>
      </c>
      <c r="M314" s="96" t="s">
        <v>38</v>
      </c>
      <c r="N314" s="96" t="s">
        <v>38</v>
      </c>
      <c r="O314" s="96" t="s">
        <v>580</v>
      </c>
      <c r="P314" s="96"/>
      <c r="Q314" s="96" t="s">
        <v>38</v>
      </c>
      <c r="R314" s="96" t="s">
        <v>38</v>
      </c>
      <c r="S314" s="96" t="s">
        <v>38</v>
      </c>
      <c r="T314" s="96" t="s">
        <v>38</v>
      </c>
      <c r="U314" s="96" t="s">
        <v>38</v>
      </c>
      <c r="V314" s="96" t="s">
        <v>38</v>
      </c>
      <c r="W314" s="96" t="s">
        <v>38</v>
      </c>
      <c r="X314" s="96" t="s">
        <v>38</v>
      </c>
      <c r="Y314" s="96" t="s">
        <v>38</v>
      </c>
      <c r="Z314" s="96" t="s">
        <v>38</v>
      </c>
      <c r="AB314" s="39"/>
    </row>
    <row r="315" spans="1:28" s="23" customFormat="1" ht="25.5">
      <c r="A315" s="230">
        <v>3</v>
      </c>
      <c r="B315" s="94" t="s">
        <v>584</v>
      </c>
      <c r="C315" s="91" t="s">
        <v>38</v>
      </c>
      <c r="D315" s="96" t="s">
        <v>38</v>
      </c>
      <c r="E315" s="96" t="s">
        <v>38</v>
      </c>
      <c r="F315" s="96" t="s">
        <v>38</v>
      </c>
      <c r="G315" s="96">
        <v>1975</v>
      </c>
      <c r="H315" s="343">
        <v>51369.51</v>
      </c>
      <c r="I315" s="101" t="s">
        <v>386</v>
      </c>
      <c r="J315" s="89" t="s">
        <v>38</v>
      </c>
      <c r="K315" s="96" t="s">
        <v>576</v>
      </c>
      <c r="L315" s="96" t="s">
        <v>38</v>
      </c>
      <c r="M315" s="96" t="s">
        <v>38</v>
      </c>
      <c r="N315" s="96" t="s">
        <v>38</v>
      </c>
      <c r="O315" s="96" t="s">
        <v>580</v>
      </c>
      <c r="P315" s="96" t="s">
        <v>585</v>
      </c>
      <c r="Q315" s="96" t="s">
        <v>38</v>
      </c>
      <c r="R315" s="96" t="s">
        <v>38</v>
      </c>
      <c r="S315" s="96" t="s">
        <v>38</v>
      </c>
      <c r="T315" s="96" t="s">
        <v>38</v>
      </c>
      <c r="U315" s="96" t="s">
        <v>38</v>
      </c>
      <c r="V315" s="96" t="s">
        <v>38</v>
      </c>
      <c r="W315" s="96" t="s">
        <v>38</v>
      </c>
      <c r="X315" s="96" t="s">
        <v>38</v>
      </c>
      <c r="Y315" s="96" t="s">
        <v>38</v>
      </c>
      <c r="Z315" s="96" t="s">
        <v>38</v>
      </c>
      <c r="AB315" s="39"/>
    </row>
    <row r="316" spans="1:28" s="23" customFormat="1" ht="25.5">
      <c r="A316" s="230">
        <v>4</v>
      </c>
      <c r="B316" s="94" t="s">
        <v>586</v>
      </c>
      <c r="C316" s="91" t="s">
        <v>38</v>
      </c>
      <c r="D316" s="96" t="s">
        <v>38</v>
      </c>
      <c r="E316" s="96" t="s">
        <v>38</v>
      </c>
      <c r="F316" s="96" t="s">
        <v>38</v>
      </c>
      <c r="G316" s="96">
        <v>1999</v>
      </c>
      <c r="H316" s="343">
        <v>7000</v>
      </c>
      <c r="I316" s="101" t="s">
        <v>386</v>
      </c>
      <c r="J316" s="89" t="s">
        <v>38</v>
      </c>
      <c r="K316" s="96" t="s">
        <v>576</v>
      </c>
      <c r="L316" s="96" t="s">
        <v>38</v>
      </c>
      <c r="M316" s="96" t="s">
        <v>38</v>
      </c>
      <c r="N316" s="96" t="s">
        <v>38</v>
      </c>
      <c r="O316" s="96" t="s">
        <v>580</v>
      </c>
      <c r="P316" s="96"/>
      <c r="Q316" s="96" t="s">
        <v>38</v>
      </c>
      <c r="R316" s="96" t="s">
        <v>38</v>
      </c>
      <c r="S316" s="96" t="s">
        <v>38</v>
      </c>
      <c r="T316" s="96" t="s">
        <v>38</v>
      </c>
      <c r="U316" s="96" t="s">
        <v>38</v>
      </c>
      <c r="V316" s="96" t="s">
        <v>38</v>
      </c>
      <c r="W316" s="96" t="s">
        <v>38</v>
      </c>
      <c r="X316" s="96" t="s">
        <v>38</v>
      </c>
      <c r="Y316" s="96" t="s">
        <v>38</v>
      </c>
      <c r="Z316" s="96" t="s">
        <v>38</v>
      </c>
      <c r="AB316" s="39"/>
    </row>
    <row r="317" spans="1:28" s="23" customFormat="1" ht="25.5">
      <c r="A317" s="230">
        <v>5</v>
      </c>
      <c r="B317" s="94" t="s">
        <v>587</v>
      </c>
      <c r="C317" s="91" t="s">
        <v>38</v>
      </c>
      <c r="D317" s="96" t="s">
        <v>38</v>
      </c>
      <c r="E317" s="96" t="s">
        <v>38</v>
      </c>
      <c r="F317" s="96" t="s">
        <v>38</v>
      </c>
      <c r="G317" s="96">
        <v>1999</v>
      </c>
      <c r="H317" s="343">
        <v>32000</v>
      </c>
      <c r="I317" s="101" t="s">
        <v>386</v>
      </c>
      <c r="J317" s="89" t="s">
        <v>38</v>
      </c>
      <c r="K317" s="96" t="s">
        <v>576</v>
      </c>
      <c r="L317" s="96" t="s">
        <v>38</v>
      </c>
      <c r="M317" s="96" t="s">
        <v>38</v>
      </c>
      <c r="N317" s="96" t="s">
        <v>38</v>
      </c>
      <c r="O317" s="96" t="s">
        <v>580</v>
      </c>
      <c r="P317" s="96"/>
      <c r="Q317" s="96" t="s">
        <v>38</v>
      </c>
      <c r="R317" s="96" t="s">
        <v>38</v>
      </c>
      <c r="S317" s="96" t="s">
        <v>38</v>
      </c>
      <c r="T317" s="96" t="s">
        <v>38</v>
      </c>
      <c r="U317" s="96" t="s">
        <v>38</v>
      </c>
      <c r="V317" s="96" t="s">
        <v>38</v>
      </c>
      <c r="W317" s="96" t="s">
        <v>38</v>
      </c>
      <c r="X317" s="96" t="s">
        <v>38</v>
      </c>
      <c r="Y317" s="96" t="s">
        <v>38</v>
      </c>
      <c r="Z317" s="96" t="s">
        <v>38</v>
      </c>
      <c r="AB317" s="39"/>
    </row>
    <row r="318" spans="1:28" s="23" customFormat="1" ht="25.5">
      <c r="A318" s="230">
        <v>6</v>
      </c>
      <c r="B318" s="94" t="s">
        <v>588</v>
      </c>
      <c r="C318" s="91" t="s">
        <v>38</v>
      </c>
      <c r="D318" s="96" t="s">
        <v>38</v>
      </c>
      <c r="E318" s="96" t="s">
        <v>38</v>
      </c>
      <c r="F318" s="96" t="s">
        <v>38</v>
      </c>
      <c r="G318" s="96">
        <v>1999</v>
      </c>
      <c r="H318" s="343">
        <v>4000</v>
      </c>
      <c r="I318" s="101" t="s">
        <v>386</v>
      </c>
      <c r="J318" s="89" t="s">
        <v>38</v>
      </c>
      <c r="K318" s="96" t="s">
        <v>576</v>
      </c>
      <c r="L318" s="96" t="s">
        <v>38</v>
      </c>
      <c r="M318" s="96" t="s">
        <v>38</v>
      </c>
      <c r="N318" s="96" t="s">
        <v>38</v>
      </c>
      <c r="O318" s="96" t="s">
        <v>580</v>
      </c>
      <c r="P318" s="96"/>
      <c r="Q318" s="96" t="s">
        <v>38</v>
      </c>
      <c r="R318" s="96" t="s">
        <v>38</v>
      </c>
      <c r="S318" s="96" t="s">
        <v>38</v>
      </c>
      <c r="T318" s="96" t="s">
        <v>38</v>
      </c>
      <c r="U318" s="96" t="s">
        <v>38</v>
      </c>
      <c r="V318" s="96" t="s">
        <v>38</v>
      </c>
      <c r="W318" s="96" t="s">
        <v>38</v>
      </c>
      <c r="X318" s="96" t="s">
        <v>38</v>
      </c>
      <c r="Y318" s="96" t="s">
        <v>38</v>
      </c>
      <c r="Z318" s="96" t="s">
        <v>38</v>
      </c>
      <c r="AB318" s="39"/>
    </row>
    <row r="319" spans="1:28" s="23" customFormat="1" ht="25.5">
      <c r="A319" s="230">
        <v>7</v>
      </c>
      <c r="B319" s="94" t="s">
        <v>589</v>
      </c>
      <c r="C319" s="91" t="s">
        <v>38</v>
      </c>
      <c r="D319" s="96" t="s">
        <v>38</v>
      </c>
      <c r="E319" s="96" t="s">
        <v>38</v>
      </c>
      <c r="F319" s="96" t="s">
        <v>38</v>
      </c>
      <c r="G319" s="96">
        <v>2012</v>
      </c>
      <c r="H319" s="343">
        <v>59901</v>
      </c>
      <c r="I319" s="101" t="s">
        <v>386</v>
      </c>
      <c r="J319" s="89" t="s">
        <v>38</v>
      </c>
      <c r="K319" s="96" t="s">
        <v>576</v>
      </c>
      <c r="L319" s="96" t="s">
        <v>38</v>
      </c>
      <c r="M319" s="96" t="s">
        <v>38</v>
      </c>
      <c r="N319" s="96" t="s">
        <v>38</v>
      </c>
      <c r="O319" s="96" t="s">
        <v>580</v>
      </c>
      <c r="P319" s="96"/>
      <c r="Q319" s="96" t="s">
        <v>38</v>
      </c>
      <c r="R319" s="96" t="s">
        <v>38</v>
      </c>
      <c r="S319" s="96" t="s">
        <v>38</v>
      </c>
      <c r="T319" s="96" t="s">
        <v>38</v>
      </c>
      <c r="U319" s="96" t="s">
        <v>38</v>
      </c>
      <c r="V319" s="96" t="s">
        <v>38</v>
      </c>
      <c r="W319" s="96" t="s">
        <v>38</v>
      </c>
      <c r="X319" s="96" t="s">
        <v>38</v>
      </c>
      <c r="Y319" s="96" t="s">
        <v>38</v>
      </c>
      <c r="Z319" s="96" t="s">
        <v>38</v>
      </c>
      <c r="AB319" s="39"/>
    </row>
    <row r="320" spans="1:28" s="23" customFormat="1" ht="25.5">
      <c r="A320" s="230">
        <v>8</v>
      </c>
      <c r="B320" s="94" t="s">
        <v>951</v>
      </c>
      <c r="C320" s="91" t="s">
        <v>38</v>
      </c>
      <c r="D320" s="96" t="s">
        <v>38</v>
      </c>
      <c r="E320" s="96" t="s">
        <v>38</v>
      </c>
      <c r="F320" s="96" t="s">
        <v>38</v>
      </c>
      <c r="G320" s="86">
        <v>2014</v>
      </c>
      <c r="H320" s="344">
        <v>6799.99</v>
      </c>
      <c r="I320" s="101" t="s">
        <v>386</v>
      </c>
      <c r="J320" s="89" t="s">
        <v>38</v>
      </c>
      <c r="K320" s="96" t="s">
        <v>576</v>
      </c>
      <c r="L320" s="96" t="s">
        <v>38</v>
      </c>
      <c r="M320" s="96" t="s">
        <v>38</v>
      </c>
      <c r="N320" s="96" t="s">
        <v>38</v>
      </c>
      <c r="O320" s="96" t="s">
        <v>580</v>
      </c>
      <c r="P320" s="96"/>
      <c r="Q320" s="96" t="s">
        <v>38</v>
      </c>
      <c r="R320" s="96" t="s">
        <v>38</v>
      </c>
      <c r="S320" s="96" t="s">
        <v>38</v>
      </c>
      <c r="T320" s="96" t="s">
        <v>38</v>
      </c>
      <c r="U320" s="96" t="s">
        <v>38</v>
      </c>
      <c r="V320" s="96" t="s">
        <v>38</v>
      </c>
      <c r="W320" s="96" t="s">
        <v>38</v>
      </c>
      <c r="X320" s="96" t="s">
        <v>38</v>
      </c>
      <c r="Y320" s="96" t="s">
        <v>38</v>
      </c>
      <c r="Z320" s="96" t="s">
        <v>38</v>
      </c>
      <c r="AB320" s="39"/>
    </row>
    <row r="321" spans="1:28">
      <c r="A321" s="428" t="s">
        <v>8</v>
      </c>
      <c r="B321" s="428"/>
      <c r="C321" s="428"/>
      <c r="D321" s="428"/>
      <c r="E321" s="428"/>
      <c r="F321" s="428"/>
      <c r="G321" s="428"/>
      <c r="H321" s="330">
        <f>SUM(H313:H320)</f>
        <v>3233632.01</v>
      </c>
      <c r="I321" s="134"/>
      <c r="J321" s="135"/>
      <c r="K321" s="136"/>
      <c r="L321" s="137"/>
      <c r="M321" s="137"/>
      <c r="N321" s="137"/>
      <c r="O321" s="137"/>
      <c r="P321" s="137"/>
      <c r="Q321" s="137"/>
      <c r="R321" s="137"/>
      <c r="S321" s="137"/>
      <c r="T321" s="137"/>
      <c r="U321" s="137"/>
      <c r="V321" s="138"/>
      <c r="W321" s="138"/>
      <c r="X321" s="138"/>
      <c r="Y321" s="138"/>
      <c r="Z321" s="240"/>
      <c r="AA321" s="57"/>
    </row>
    <row r="322" spans="1:28" s="23" customFormat="1">
      <c r="A322" s="427" t="s">
        <v>701</v>
      </c>
      <c r="B322" s="427"/>
      <c r="C322" s="427"/>
      <c r="D322" s="427"/>
      <c r="E322" s="427"/>
      <c r="F322" s="427"/>
      <c r="G322" s="427"/>
      <c r="H322" s="427"/>
      <c r="I322" s="427"/>
      <c r="J322" s="427"/>
      <c r="K322" s="427"/>
      <c r="L322" s="427"/>
      <c r="M322" s="427"/>
      <c r="N322" s="427"/>
      <c r="O322" s="427"/>
      <c r="P322" s="427"/>
      <c r="Q322" s="427"/>
      <c r="R322" s="427"/>
      <c r="S322" s="427"/>
      <c r="T322" s="427"/>
      <c r="U322" s="427"/>
      <c r="V322" s="427"/>
      <c r="W322" s="427"/>
      <c r="X322" s="427"/>
      <c r="Y322" s="427"/>
      <c r="Z322" s="235"/>
      <c r="AA322" s="55"/>
      <c r="AB322" s="39"/>
    </row>
    <row r="323" spans="1:28" s="23" customFormat="1" ht="25.5">
      <c r="A323" s="230">
        <v>1</v>
      </c>
      <c r="B323" s="100" t="s">
        <v>457</v>
      </c>
      <c r="C323" s="91" t="s">
        <v>603</v>
      </c>
      <c r="D323" s="96" t="s">
        <v>102</v>
      </c>
      <c r="E323" s="96" t="s">
        <v>124</v>
      </c>
      <c r="F323" s="96" t="s">
        <v>124</v>
      </c>
      <c r="G323" s="96">
        <v>1997</v>
      </c>
      <c r="H323" s="345">
        <v>2418000</v>
      </c>
      <c r="I323" s="101" t="s">
        <v>995</v>
      </c>
      <c r="J323" s="88" t="s">
        <v>952</v>
      </c>
      <c r="K323" s="208" t="s">
        <v>604</v>
      </c>
      <c r="L323" s="96" t="s">
        <v>526</v>
      </c>
      <c r="M323" s="96" t="s">
        <v>122</v>
      </c>
      <c r="N323" s="96" t="s">
        <v>957</v>
      </c>
      <c r="O323" s="96"/>
      <c r="P323" s="96"/>
      <c r="Q323" s="96" t="s">
        <v>737</v>
      </c>
      <c r="R323" s="96" t="s">
        <v>737</v>
      </c>
      <c r="S323" s="96" t="s">
        <v>529</v>
      </c>
      <c r="T323" s="96" t="s">
        <v>259</v>
      </c>
      <c r="U323" s="96" t="s">
        <v>218</v>
      </c>
      <c r="V323" s="96" t="s">
        <v>259</v>
      </c>
      <c r="W323" s="103">
        <v>1004</v>
      </c>
      <c r="X323" s="103">
        <v>2</v>
      </c>
      <c r="Y323" s="103" t="s">
        <v>102</v>
      </c>
      <c r="Z323" s="103" t="s">
        <v>124</v>
      </c>
      <c r="AB323" s="39"/>
    </row>
    <row r="324" spans="1:28" s="23" customFormat="1" ht="63.75">
      <c r="A324" s="230">
        <v>2</v>
      </c>
      <c r="B324" s="100" t="s">
        <v>457</v>
      </c>
      <c r="C324" s="91" t="s">
        <v>603</v>
      </c>
      <c r="D324" s="96" t="s">
        <v>102</v>
      </c>
      <c r="E324" s="96" t="s">
        <v>124</v>
      </c>
      <c r="F324" s="96" t="s">
        <v>124</v>
      </c>
      <c r="G324" s="96" t="s">
        <v>605</v>
      </c>
      <c r="H324" s="345">
        <v>964000</v>
      </c>
      <c r="I324" s="101" t="s">
        <v>995</v>
      </c>
      <c r="J324" s="88" t="s">
        <v>952</v>
      </c>
      <c r="K324" s="208" t="s">
        <v>604</v>
      </c>
      <c r="L324" s="96" t="s">
        <v>526</v>
      </c>
      <c r="M324" s="96" t="s">
        <v>122</v>
      </c>
      <c r="N324" s="96" t="s">
        <v>958</v>
      </c>
      <c r="O324" s="96"/>
      <c r="P324" s="96" t="s">
        <v>606</v>
      </c>
      <c r="Q324" s="96" t="s">
        <v>737</v>
      </c>
      <c r="R324" s="96" t="s">
        <v>737</v>
      </c>
      <c r="S324" s="96" t="s">
        <v>529</v>
      </c>
      <c r="T324" s="96" t="s">
        <v>259</v>
      </c>
      <c r="U324" s="96" t="s">
        <v>218</v>
      </c>
      <c r="V324" s="96" t="s">
        <v>259</v>
      </c>
      <c r="W324" s="103">
        <v>400</v>
      </c>
      <c r="X324" s="103">
        <v>2</v>
      </c>
      <c r="Y324" s="103" t="s">
        <v>102</v>
      </c>
      <c r="Z324" s="103" t="s">
        <v>124</v>
      </c>
      <c r="AB324" s="39"/>
    </row>
    <row r="325" spans="1:28" s="23" customFormat="1" ht="63.75">
      <c r="A325" s="230">
        <v>3</v>
      </c>
      <c r="B325" s="100" t="s">
        <v>356</v>
      </c>
      <c r="C325" s="91" t="s">
        <v>607</v>
      </c>
      <c r="D325" s="96" t="s">
        <v>102</v>
      </c>
      <c r="E325" s="96" t="s">
        <v>124</v>
      </c>
      <c r="F325" s="96" t="s">
        <v>124</v>
      </c>
      <c r="G325" s="96">
        <v>1915</v>
      </c>
      <c r="H325" s="345">
        <v>79000</v>
      </c>
      <c r="I325" s="101" t="s">
        <v>995</v>
      </c>
      <c r="J325" s="89" t="s">
        <v>953</v>
      </c>
      <c r="K325" s="208" t="s">
        <v>604</v>
      </c>
      <c r="L325" s="96" t="s">
        <v>526</v>
      </c>
      <c r="M325" s="96" t="s">
        <v>122</v>
      </c>
      <c r="N325" s="96" t="s">
        <v>958</v>
      </c>
      <c r="O325" s="96"/>
      <c r="P325" s="96" t="s">
        <v>608</v>
      </c>
      <c r="Q325" s="96" t="s">
        <v>737</v>
      </c>
      <c r="R325" s="96" t="s">
        <v>737</v>
      </c>
      <c r="S325" s="96" t="s">
        <v>218</v>
      </c>
      <c r="T325" s="96" t="s">
        <v>959</v>
      </c>
      <c r="U325" s="96" t="s">
        <v>218</v>
      </c>
      <c r="V325" s="96" t="s">
        <v>259</v>
      </c>
      <c r="W325" s="103">
        <v>40</v>
      </c>
      <c r="X325" s="103">
        <v>1</v>
      </c>
      <c r="Y325" s="103" t="s">
        <v>124</v>
      </c>
      <c r="Z325" s="103" t="s">
        <v>124</v>
      </c>
      <c r="AB325" s="39"/>
    </row>
    <row r="326" spans="1:28" s="23" customFormat="1">
      <c r="A326" s="230">
        <v>4</v>
      </c>
      <c r="B326" s="94" t="s">
        <v>609</v>
      </c>
      <c r="C326" s="91" t="s">
        <v>38</v>
      </c>
      <c r="D326" s="96" t="s">
        <v>38</v>
      </c>
      <c r="E326" s="96" t="s">
        <v>38</v>
      </c>
      <c r="F326" s="96" t="s">
        <v>38</v>
      </c>
      <c r="G326" s="96">
        <v>1997</v>
      </c>
      <c r="H326" s="346">
        <v>49000</v>
      </c>
      <c r="I326" s="101" t="s">
        <v>386</v>
      </c>
      <c r="J326" s="89" t="s">
        <v>38</v>
      </c>
      <c r="K326" s="208" t="s">
        <v>604</v>
      </c>
      <c r="L326" s="96" t="s">
        <v>38</v>
      </c>
      <c r="M326" s="96" t="s">
        <v>38</v>
      </c>
      <c r="N326" s="96" t="s">
        <v>38</v>
      </c>
      <c r="O326" s="96"/>
      <c r="P326" s="96"/>
      <c r="Q326" s="96" t="s">
        <v>38</v>
      </c>
      <c r="R326" s="96" t="s">
        <v>38</v>
      </c>
      <c r="S326" s="96" t="s">
        <v>38</v>
      </c>
      <c r="T326" s="96" t="s">
        <v>38</v>
      </c>
      <c r="U326" s="96" t="s">
        <v>38</v>
      </c>
      <c r="V326" s="96" t="s">
        <v>38</v>
      </c>
      <c r="W326" s="96" t="s">
        <v>38</v>
      </c>
      <c r="X326" s="96" t="s">
        <v>38</v>
      </c>
      <c r="Y326" s="96" t="s">
        <v>38</v>
      </c>
      <c r="Z326" s="96" t="s">
        <v>38</v>
      </c>
      <c r="AB326" s="39"/>
    </row>
    <row r="327" spans="1:28" s="23" customFormat="1">
      <c r="A327" s="230">
        <v>5</v>
      </c>
      <c r="B327" s="94" t="s">
        <v>562</v>
      </c>
      <c r="C327" s="91" t="s">
        <v>38</v>
      </c>
      <c r="D327" s="303" t="s">
        <v>38</v>
      </c>
      <c r="E327" s="303" t="s">
        <v>38</v>
      </c>
      <c r="F327" s="303" t="s">
        <v>38</v>
      </c>
      <c r="G327" s="303">
        <v>1905</v>
      </c>
      <c r="H327" s="346">
        <v>6923.62</v>
      </c>
      <c r="I327" s="101" t="s">
        <v>386</v>
      </c>
      <c r="J327" s="89" t="s">
        <v>38</v>
      </c>
      <c r="K327" s="303" t="s">
        <v>604</v>
      </c>
      <c r="L327" s="303" t="s">
        <v>38</v>
      </c>
      <c r="M327" s="303" t="s">
        <v>38</v>
      </c>
      <c r="N327" s="303" t="s">
        <v>38</v>
      </c>
      <c r="O327" s="303"/>
      <c r="P327" s="303"/>
      <c r="Q327" s="303" t="s">
        <v>38</v>
      </c>
      <c r="R327" s="303" t="s">
        <v>38</v>
      </c>
      <c r="S327" s="303" t="s">
        <v>38</v>
      </c>
      <c r="T327" s="303" t="s">
        <v>38</v>
      </c>
      <c r="U327" s="303" t="s">
        <v>38</v>
      </c>
      <c r="V327" s="303" t="s">
        <v>38</v>
      </c>
      <c r="W327" s="303" t="s">
        <v>38</v>
      </c>
      <c r="X327" s="303" t="s">
        <v>38</v>
      </c>
      <c r="Y327" s="303" t="s">
        <v>38</v>
      </c>
      <c r="Z327" s="303" t="s">
        <v>38</v>
      </c>
      <c r="AB327" s="39"/>
    </row>
    <row r="328" spans="1:28">
      <c r="A328" s="428" t="s">
        <v>8</v>
      </c>
      <c r="B328" s="428"/>
      <c r="C328" s="428"/>
      <c r="D328" s="428"/>
      <c r="E328" s="428"/>
      <c r="F328" s="428"/>
      <c r="G328" s="428"/>
      <c r="H328" s="330">
        <f>SUM(H323:H327)</f>
        <v>3516923.62</v>
      </c>
      <c r="I328" s="134"/>
      <c r="J328" s="135"/>
      <c r="K328" s="136"/>
      <c r="L328" s="137"/>
      <c r="M328" s="137"/>
      <c r="N328" s="137"/>
      <c r="O328" s="137"/>
      <c r="P328" s="137"/>
      <c r="Q328" s="137"/>
      <c r="R328" s="137"/>
      <c r="S328" s="137"/>
      <c r="T328" s="137"/>
      <c r="U328" s="137"/>
      <c r="V328" s="138"/>
      <c r="W328" s="138"/>
      <c r="X328" s="138"/>
      <c r="Y328" s="138"/>
      <c r="Z328" s="240"/>
      <c r="AA328" s="59"/>
    </row>
    <row r="329" spans="1:28" s="23" customFormat="1">
      <c r="A329" s="427" t="s">
        <v>702</v>
      </c>
      <c r="B329" s="427"/>
      <c r="C329" s="427"/>
      <c r="D329" s="427"/>
      <c r="E329" s="427"/>
      <c r="F329" s="427"/>
      <c r="G329" s="427"/>
      <c r="H329" s="427"/>
      <c r="I329" s="427"/>
      <c r="J329" s="427"/>
      <c r="K329" s="427"/>
      <c r="L329" s="427"/>
      <c r="M329" s="427"/>
      <c r="N329" s="427"/>
      <c r="O329" s="427"/>
      <c r="P329" s="427"/>
      <c r="Q329" s="427"/>
      <c r="R329" s="427"/>
      <c r="S329" s="427"/>
      <c r="T329" s="427"/>
      <c r="U329" s="427"/>
      <c r="V329" s="427"/>
      <c r="W329" s="427"/>
      <c r="X329" s="427"/>
      <c r="Y329" s="427"/>
      <c r="Z329" s="235"/>
      <c r="AA329" s="55"/>
      <c r="AB329" s="39"/>
    </row>
    <row r="330" spans="1:28" s="23" customFormat="1" ht="81.75" customHeight="1">
      <c r="A330" s="90">
        <v>1</v>
      </c>
      <c r="B330" s="245" t="s">
        <v>523</v>
      </c>
      <c r="C330" s="306" t="s">
        <v>458</v>
      </c>
      <c r="D330" s="246" t="s">
        <v>102</v>
      </c>
      <c r="E330" s="246" t="s">
        <v>124</v>
      </c>
      <c r="F330" s="246" t="s">
        <v>124</v>
      </c>
      <c r="G330" s="246">
        <v>1997</v>
      </c>
      <c r="H330" s="347">
        <v>9892000</v>
      </c>
      <c r="I330" s="247" t="s">
        <v>995</v>
      </c>
      <c r="J330" s="248" t="s">
        <v>614</v>
      </c>
      <c r="K330" s="249" t="s">
        <v>615</v>
      </c>
      <c r="L330" s="246" t="s">
        <v>616</v>
      </c>
      <c r="M330" s="246" t="s">
        <v>617</v>
      </c>
      <c r="N330" s="246" t="s">
        <v>618</v>
      </c>
      <c r="O330" s="246" t="s">
        <v>619</v>
      </c>
      <c r="P330" s="246" t="s">
        <v>620</v>
      </c>
      <c r="Q330" s="246" t="s">
        <v>259</v>
      </c>
      <c r="R330" s="246" t="s">
        <v>259</v>
      </c>
      <c r="S330" s="246" t="s">
        <v>259</v>
      </c>
      <c r="T330" s="246" t="s">
        <v>259</v>
      </c>
      <c r="U330" s="246" t="s">
        <v>621</v>
      </c>
      <c r="V330" s="246" t="s">
        <v>259</v>
      </c>
      <c r="W330" s="250">
        <v>4106.7</v>
      </c>
      <c r="X330" s="250">
        <v>4</v>
      </c>
      <c r="Y330" s="250" t="s">
        <v>102</v>
      </c>
      <c r="Z330" s="250" t="s">
        <v>124</v>
      </c>
      <c r="AB330" s="39"/>
    </row>
    <row r="331" spans="1:28" s="23" customFormat="1" ht="84" customHeight="1">
      <c r="A331" s="90">
        <v>2</v>
      </c>
      <c r="B331" s="245" t="s">
        <v>622</v>
      </c>
      <c r="C331" s="306" t="s">
        <v>458</v>
      </c>
      <c r="D331" s="246" t="s">
        <v>102</v>
      </c>
      <c r="E331" s="246" t="s">
        <v>124</v>
      </c>
      <c r="F331" s="246" t="s">
        <v>124</v>
      </c>
      <c r="G331" s="246">
        <v>2005</v>
      </c>
      <c r="H331" s="347">
        <v>5877000</v>
      </c>
      <c r="I331" s="247" t="s">
        <v>995</v>
      </c>
      <c r="J331" s="248" t="s">
        <v>623</v>
      </c>
      <c r="K331" s="249" t="s">
        <v>615</v>
      </c>
      <c r="L331" s="246" t="s">
        <v>624</v>
      </c>
      <c r="M331" s="246" t="s">
        <v>617</v>
      </c>
      <c r="N331" s="246" t="s">
        <v>625</v>
      </c>
      <c r="O331" s="246" t="s">
        <v>619</v>
      </c>
      <c r="P331" s="246" t="s">
        <v>626</v>
      </c>
      <c r="Q331" s="246" t="s">
        <v>259</v>
      </c>
      <c r="R331" s="246" t="s">
        <v>259</v>
      </c>
      <c r="S331" s="246" t="s">
        <v>259</v>
      </c>
      <c r="T331" s="246" t="s">
        <v>259</v>
      </c>
      <c r="U331" s="246" t="s">
        <v>627</v>
      </c>
      <c r="V331" s="246" t="s">
        <v>259</v>
      </c>
      <c r="W331" s="250">
        <v>1547.2</v>
      </c>
      <c r="X331" s="250">
        <v>2</v>
      </c>
      <c r="Y331" s="250" t="s">
        <v>124</v>
      </c>
      <c r="Z331" s="250" t="s">
        <v>102</v>
      </c>
      <c r="AB331" s="39"/>
    </row>
    <row r="332" spans="1:28" s="23" customFormat="1" ht="28.5">
      <c r="A332" s="90">
        <v>3</v>
      </c>
      <c r="B332" s="245" t="s">
        <v>609</v>
      </c>
      <c r="C332" s="306" t="s">
        <v>38</v>
      </c>
      <c r="D332" s="246" t="s">
        <v>38</v>
      </c>
      <c r="E332" s="246" t="s">
        <v>38</v>
      </c>
      <c r="F332" s="246" t="s">
        <v>38</v>
      </c>
      <c r="G332" s="246">
        <v>1997</v>
      </c>
      <c r="H332" s="347">
        <v>75076.17</v>
      </c>
      <c r="I332" s="247" t="s">
        <v>386</v>
      </c>
      <c r="J332" s="251" t="s">
        <v>38</v>
      </c>
      <c r="K332" s="249" t="s">
        <v>615</v>
      </c>
      <c r="L332" s="246" t="s">
        <v>38</v>
      </c>
      <c r="M332" s="246" t="s">
        <v>38</v>
      </c>
      <c r="N332" s="246" t="s">
        <v>38</v>
      </c>
      <c r="O332" s="246" t="s">
        <v>619</v>
      </c>
      <c r="P332" s="246" t="s">
        <v>38</v>
      </c>
      <c r="Q332" s="246" t="s">
        <v>38</v>
      </c>
      <c r="R332" s="246" t="s">
        <v>38</v>
      </c>
      <c r="S332" s="246" t="s">
        <v>38</v>
      </c>
      <c r="T332" s="246" t="s">
        <v>38</v>
      </c>
      <c r="U332" s="246" t="s">
        <v>38</v>
      </c>
      <c r="V332" s="246" t="s">
        <v>38</v>
      </c>
      <c r="W332" s="246" t="s">
        <v>38</v>
      </c>
      <c r="X332" s="246" t="s">
        <v>38</v>
      </c>
      <c r="Y332" s="246" t="s">
        <v>38</v>
      </c>
      <c r="Z332" s="246" t="s">
        <v>38</v>
      </c>
      <c r="AB332" s="39"/>
    </row>
    <row r="333" spans="1:28" s="23" customFormat="1" ht="28.5">
      <c r="A333" s="90">
        <v>4</v>
      </c>
      <c r="B333" s="245" t="s">
        <v>562</v>
      </c>
      <c r="C333" s="306" t="s">
        <v>38</v>
      </c>
      <c r="D333" s="246" t="s">
        <v>38</v>
      </c>
      <c r="E333" s="246" t="s">
        <v>38</v>
      </c>
      <c r="F333" s="246" t="s">
        <v>38</v>
      </c>
      <c r="G333" s="246">
        <v>1997</v>
      </c>
      <c r="H333" s="347">
        <v>287252.46000000002</v>
      </c>
      <c r="I333" s="247" t="s">
        <v>386</v>
      </c>
      <c r="J333" s="251" t="s">
        <v>38</v>
      </c>
      <c r="K333" s="249" t="s">
        <v>615</v>
      </c>
      <c r="L333" s="246" t="s">
        <v>38</v>
      </c>
      <c r="M333" s="246" t="s">
        <v>38</v>
      </c>
      <c r="N333" s="246" t="s">
        <v>38</v>
      </c>
      <c r="O333" s="246" t="s">
        <v>619</v>
      </c>
      <c r="P333" s="246" t="s">
        <v>38</v>
      </c>
      <c r="Q333" s="246" t="s">
        <v>38</v>
      </c>
      <c r="R333" s="246" t="s">
        <v>38</v>
      </c>
      <c r="S333" s="246" t="s">
        <v>38</v>
      </c>
      <c r="T333" s="246" t="s">
        <v>38</v>
      </c>
      <c r="U333" s="246" t="s">
        <v>38</v>
      </c>
      <c r="V333" s="246" t="s">
        <v>38</v>
      </c>
      <c r="W333" s="246" t="s">
        <v>38</v>
      </c>
      <c r="X333" s="246" t="s">
        <v>38</v>
      </c>
      <c r="Y333" s="246" t="s">
        <v>38</v>
      </c>
      <c r="Z333" s="246" t="s">
        <v>38</v>
      </c>
      <c r="AB333" s="39"/>
    </row>
    <row r="334" spans="1:28" s="23" customFormat="1" ht="28.5">
      <c r="A334" s="90">
        <v>5</v>
      </c>
      <c r="B334" s="245" t="s">
        <v>628</v>
      </c>
      <c r="C334" s="306" t="s">
        <v>38</v>
      </c>
      <c r="D334" s="246" t="s">
        <v>38</v>
      </c>
      <c r="E334" s="246" t="s">
        <v>38</v>
      </c>
      <c r="F334" s="246" t="s">
        <v>38</v>
      </c>
      <c r="G334" s="246">
        <v>1997</v>
      </c>
      <c r="H334" s="347">
        <v>21245.75</v>
      </c>
      <c r="I334" s="247" t="s">
        <v>386</v>
      </c>
      <c r="J334" s="251" t="s">
        <v>38</v>
      </c>
      <c r="K334" s="249" t="s">
        <v>615</v>
      </c>
      <c r="L334" s="246" t="s">
        <v>38</v>
      </c>
      <c r="M334" s="246" t="s">
        <v>38</v>
      </c>
      <c r="N334" s="246" t="s">
        <v>38</v>
      </c>
      <c r="O334" s="246" t="s">
        <v>619</v>
      </c>
      <c r="P334" s="246" t="s">
        <v>38</v>
      </c>
      <c r="Q334" s="246" t="s">
        <v>38</v>
      </c>
      <c r="R334" s="246" t="s">
        <v>38</v>
      </c>
      <c r="S334" s="246" t="s">
        <v>38</v>
      </c>
      <c r="T334" s="246" t="s">
        <v>38</v>
      </c>
      <c r="U334" s="246" t="s">
        <v>38</v>
      </c>
      <c r="V334" s="246" t="s">
        <v>38</v>
      </c>
      <c r="W334" s="246" t="s">
        <v>38</v>
      </c>
      <c r="X334" s="246" t="s">
        <v>38</v>
      </c>
      <c r="Y334" s="246" t="s">
        <v>38</v>
      </c>
      <c r="Z334" s="246" t="s">
        <v>38</v>
      </c>
      <c r="AB334" s="39"/>
    </row>
    <row r="335" spans="1:28" s="23" customFormat="1" ht="28.5">
      <c r="A335" s="90">
        <v>6</v>
      </c>
      <c r="B335" s="245" t="s">
        <v>629</v>
      </c>
      <c r="C335" s="306" t="s">
        <v>38</v>
      </c>
      <c r="D335" s="246" t="s">
        <v>38</v>
      </c>
      <c r="E335" s="246" t="s">
        <v>38</v>
      </c>
      <c r="F335" s="246" t="s">
        <v>38</v>
      </c>
      <c r="G335" s="246">
        <v>1997</v>
      </c>
      <c r="H335" s="347">
        <v>5588.11</v>
      </c>
      <c r="I335" s="247" t="s">
        <v>386</v>
      </c>
      <c r="J335" s="251" t="s">
        <v>38</v>
      </c>
      <c r="K335" s="249" t="s">
        <v>615</v>
      </c>
      <c r="L335" s="246" t="s">
        <v>38</v>
      </c>
      <c r="M335" s="246" t="s">
        <v>38</v>
      </c>
      <c r="N335" s="246" t="s">
        <v>38</v>
      </c>
      <c r="O335" s="246" t="s">
        <v>619</v>
      </c>
      <c r="P335" s="246" t="s">
        <v>38</v>
      </c>
      <c r="Q335" s="246" t="s">
        <v>38</v>
      </c>
      <c r="R335" s="246" t="s">
        <v>38</v>
      </c>
      <c r="S335" s="246" t="s">
        <v>38</v>
      </c>
      <c r="T335" s="246" t="s">
        <v>38</v>
      </c>
      <c r="U335" s="246" t="s">
        <v>38</v>
      </c>
      <c r="V335" s="246" t="s">
        <v>38</v>
      </c>
      <c r="W335" s="246" t="s">
        <v>38</v>
      </c>
      <c r="X335" s="246" t="s">
        <v>38</v>
      </c>
      <c r="Y335" s="246" t="s">
        <v>38</v>
      </c>
      <c r="Z335" s="246" t="s">
        <v>38</v>
      </c>
      <c r="AB335" s="39"/>
    </row>
    <row r="336" spans="1:28" s="23" customFormat="1" ht="28.5">
      <c r="A336" s="90">
        <v>7</v>
      </c>
      <c r="B336" s="245" t="s">
        <v>630</v>
      </c>
      <c r="C336" s="306" t="s">
        <v>38</v>
      </c>
      <c r="D336" s="246" t="s">
        <v>38</v>
      </c>
      <c r="E336" s="246" t="s">
        <v>38</v>
      </c>
      <c r="F336" s="246" t="s">
        <v>38</v>
      </c>
      <c r="G336" s="246">
        <v>1997</v>
      </c>
      <c r="H336" s="347">
        <v>49549.52</v>
      </c>
      <c r="I336" s="247" t="s">
        <v>386</v>
      </c>
      <c r="J336" s="251" t="s">
        <v>38</v>
      </c>
      <c r="K336" s="249" t="s">
        <v>615</v>
      </c>
      <c r="L336" s="246" t="s">
        <v>38</v>
      </c>
      <c r="M336" s="246" t="s">
        <v>38</v>
      </c>
      <c r="N336" s="246" t="s">
        <v>38</v>
      </c>
      <c r="O336" s="246" t="s">
        <v>619</v>
      </c>
      <c r="P336" s="246" t="s">
        <v>38</v>
      </c>
      <c r="Q336" s="246" t="s">
        <v>38</v>
      </c>
      <c r="R336" s="246" t="s">
        <v>38</v>
      </c>
      <c r="S336" s="246" t="s">
        <v>38</v>
      </c>
      <c r="T336" s="246" t="s">
        <v>38</v>
      </c>
      <c r="U336" s="246" t="s">
        <v>38</v>
      </c>
      <c r="V336" s="246" t="s">
        <v>38</v>
      </c>
      <c r="W336" s="246" t="s">
        <v>38</v>
      </c>
      <c r="X336" s="246" t="s">
        <v>38</v>
      </c>
      <c r="Y336" s="246" t="s">
        <v>38</v>
      </c>
      <c r="Z336" s="246" t="s">
        <v>38</v>
      </c>
      <c r="AB336" s="39"/>
    </row>
    <row r="337" spans="1:28" s="23" customFormat="1" ht="28.5">
      <c r="A337" s="90">
        <v>8</v>
      </c>
      <c r="B337" s="245" t="s">
        <v>631</v>
      </c>
      <c r="C337" s="306" t="s">
        <v>38</v>
      </c>
      <c r="D337" s="246" t="s">
        <v>38</v>
      </c>
      <c r="E337" s="246" t="s">
        <v>38</v>
      </c>
      <c r="F337" s="246" t="s">
        <v>38</v>
      </c>
      <c r="G337" s="246">
        <v>1997</v>
      </c>
      <c r="H337" s="347">
        <v>6183.47</v>
      </c>
      <c r="I337" s="247" t="s">
        <v>386</v>
      </c>
      <c r="J337" s="251" t="s">
        <v>38</v>
      </c>
      <c r="K337" s="249" t="s">
        <v>615</v>
      </c>
      <c r="L337" s="246" t="s">
        <v>38</v>
      </c>
      <c r="M337" s="246" t="s">
        <v>38</v>
      </c>
      <c r="N337" s="246" t="s">
        <v>38</v>
      </c>
      <c r="O337" s="246" t="s">
        <v>619</v>
      </c>
      <c r="P337" s="246" t="s">
        <v>38</v>
      </c>
      <c r="Q337" s="246" t="s">
        <v>38</v>
      </c>
      <c r="R337" s="246" t="s">
        <v>38</v>
      </c>
      <c r="S337" s="246" t="s">
        <v>38</v>
      </c>
      <c r="T337" s="246" t="s">
        <v>38</v>
      </c>
      <c r="U337" s="246" t="s">
        <v>38</v>
      </c>
      <c r="V337" s="246" t="s">
        <v>38</v>
      </c>
      <c r="W337" s="246" t="s">
        <v>38</v>
      </c>
      <c r="X337" s="246" t="s">
        <v>38</v>
      </c>
      <c r="Y337" s="246" t="s">
        <v>38</v>
      </c>
      <c r="Z337" s="246" t="s">
        <v>38</v>
      </c>
      <c r="AB337" s="39"/>
    </row>
    <row r="338" spans="1:28" s="26" customFormat="1" ht="28.5">
      <c r="A338" s="90">
        <v>9</v>
      </c>
      <c r="B338" s="245" t="s">
        <v>632</v>
      </c>
      <c r="C338" s="306" t="s">
        <v>38</v>
      </c>
      <c r="D338" s="246" t="s">
        <v>38</v>
      </c>
      <c r="E338" s="246" t="s">
        <v>38</v>
      </c>
      <c r="F338" s="246" t="s">
        <v>38</v>
      </c>
      <c r="G338" s="246">
        <v>2005</v>
      </c>
      <c r="H338" s="347">
        <v>297137.99</v>
      </c>
      <c r="I338" s="247" t="s">
        <v>386</v>
      </c>
      <c r="J338" s="251" t="s">
        <v>38</v>
      </c>
      <c r="K338" s="249" t="s">
        <v>615</v>
      </c>
      <c r="L338" s="246" t="s">
        <v>38</v>
      </c>
      <c r="M338" s="246" t="s">
        <v>38</v>
      </c>
      <c r="N338" s="246" t="s">
        <v>38</v>
      </c>
      <c r="O338" s="246" t="s">
        <v>619</v>
      </c>
      <c r="P338" s="246" t="s">
        <v>38</v>
      </c>
      <c r="Q338" s="246" t="s">
        <v>38</v>
      </c>
      <c r="R338" s="246" t="s">
        <v>38</v>
      </c>
      <c r="S338" s="246" t="s">
        <v>38</v>
      </c>
      <c r="T338" s="246" t="s">
        <v>38</v>
      </c>
      <c r="U338" s="246" t="s">
        <v>38</v>
      </c>
      <c r="V338" s="246" t="s">
        <v>38</v>
      </c>
      <c r="W338" s="246" t="s">
        <v>38</v>
      </c>
      <c r="X338" s="246" t="s">
        <v>38</v>
      </c>
      <c r="Y338" s="246" t="s">
        <v>38</v>
      </c>
      <c r="Z338" s="246" t="s">
        <v>38</v>
      </c>
      <c r="AB338" s="58"/>
    </row>
    <row r="339" spans="1:28">
      <c r="A339" s="428" t="s">
        <v>8</v>
      </c>
      <c r="B339" s="428"/>
      <c r="C339" s="428"/>
      <c r="D339" s="428"/>
      <c r="E339" s="428"/>
      <c r="F339" s="428"/>
      <c r="G339" s="428"/>
      <c r="H339" s="330">
        <f>SUM(H330:H338)</f>
        <v>16511033.470000001</v>
      </c>
      <c r="I339" s="134"/>
      <c r="J339" s="135"/>
      <c r="K339" s="136"/>
      <c r="L339" s="137"/>
      <c r="M339" s="137"/>
      <c r="N339" s="137"/>
      <c r="O339" s="137"/>
      <c r="P339" s="137"/>
      <c r="Q339" s="137"/>
      <c r="R339" s="137"/>
      <c r="S339" s="137"/>
      <c r="T339" s="137"/>
      <c r="U339" s="137"/>
      <c r="V339" s="138"/>
      <c r="W339" s="138"/>
      <c r="X339" s="138"/>
      <c r="Y339" s="138"/>
      <c r="Z339" s="240"/>
      <c r="AA339" s="60"/>
    </row>
    <row r="340" spans="1:28" s="23" customFormat="1">
      <c r="A340" s="427" t="s">
        <v>703</v>
      </c>
      <c r="B340" s="427"/>
      <c r="C340" s="427"/>
      <c r="D340" s="427"/>
      <c r="E340" s="427"/>
      <c r="F340" s="427"/>
      <c r="G340" s="427"/>
      <c r="H340" s="427"/>
      <c r="I340" s="427"/>
      <c r="J340" s="427"/>
      <c r="K340" s="427"/>
      <c r="L340" s="427"/>
      <c r="M340" s="427"/>
      <c r="N340" s="427"/>
      <c r="O340" s="427"/>
      <c r="P340" s="427"/>
      <c r="Q340" s="427"/>
      <c r="R340" s="427"/>
      <c r="S340" s="427"/>
      <c r="T340" s="427"/>
      <c r="U340" s="427"/>
      <c r="V340" s="427"/>
      <c r="W340" s="427"/>
      <c r="X340" s="427"/>
      <c r="Y340" s="427"/>
      <c r="Z340" s="235"/>
      <c r="AA340" s="55"/>
      <c r="AB340" s="39"/>
    </row>
    <row r="341" spans="1:28" ht="25.5">
      <c r="A341" s="96">
        <v>1</v>
      </c>
      <c r="B341" s="100" t="s">
        <v>644</v>
      </c>
      <c r="C341" s="91" t="s">
        <v>645</v>
      </c>
      <c r="D341" s="96" t="s">
        <v>102</v>
      </c>
      <c r="E341" s="103" t="s">
        <v>124</v>
      </c>
      <c r="F341" s="96" t="s">
        <v>124</v>
      </c>
      <c r="G341" s="96" t="s">
        <v>646</v>
      </c>
      <c r="H341" s="343">
        <v>1329000</v>
      </c>
      <c r="I341" s="101" t="s">
        <v>995</v>
      </c>
      <c r="J341" s="89" t="s">
        <v>647</v>
      </c>
      <c r="K341" s="208" t="s">
        <v>648</v>
      </c>
      <c r="L341" s="96" t="s">
        <v>526</v>
      </c>
      <c r="M341" s="96" t="s">
        <v>534</v>
      </c>
      <c r="N341" s="96" t="s">
        <v>128</v>
      </c>
      <c r="O341" s="96" t="s">
        <v>899</v>
      </c>
      <c r="P341" s="96" t="s">
        <v>956</v>
      </c>
      <c r="Q341" s="96" t="s">
        <v>259</v>
      </c>
      <c r="R341" s="96" t="s">
        <v>529</v>
      </c>
      <c r="S341" s="96" t="s">
        <v>259</v>
      </c>
      <c r="T341" s="96" t="s">
        <v>513</v>
      </c>
      <c r="U341" s="96" t="s">
        <v>111</v>
      </c>
      <c r="V341" s="96" t="s">
        <v>259</v>
      </c>
      <c r="W341" s="103">
        <v>259.27</v>
      </c>
      <c r="X341" s="103">
        <v>2</v>
      </c>
      <c r="Y341" s="103" t="s">
        <v>102</v>
      </c>
      <c r="Z341" s="103" t="s">
        <v>124</v>
      </c>
    </row>
    <row r="342" spans="1:28">
      <c r="A342" s="428" t="s">
        <v>8</v>
      </c>
      <c r="B342" s="428"/>
      <c r="C342" s="428"/>
      <c r="D342" s="428"/>
      <c r="E342" s="428"/>
      <c r="F342" s="428"/>
      <c r="G342" s="428"/>
      <c r="H342" s="330">
        <f>SUM(H341)</f>
        <v>1329000</v>
      </c>
      <c r="I342" s="140"/>
      <c r="J342" s="135"/>
      <c r="K342" s="136"/>
      <c r="L342" s="137"/>
      <c r="M342" s="137"/>
      <c r="N342" s="137"/>
      <c r="O342" s="137"/>
      <c r="P342" s="137"/>
      <c r="Q342" s="137"/>
      <c r="R342" s="137"/>
      <c r="S342" s="137"/>
      <c r="T342" s="137"/>
      <c r="U342" s="137"/>
      <c r="V342" s="138"/>
      <c r="W342" s="138"/>
      <c r="X342" s="138"/>
      <c r="Y342" s="138"/>
      <c r="Z342" s="240"/>
      <c r="AA342" s="57"/>
    </row>
    <row r="343" spans="1:28" s="23" customFormat="1">
      <c r="A343" s="427" t="s">
        <v>704</v>
      </c>
      <c r="B343" s="427"/>
      <c r="C343" s="427"/>
      <c r="D343" s="427"/>
      <c r="E343" s="427"/>
      <c r="F343" s="427"/>
      <c r="G343" s="427"/>
      <c r="H343" s="427"/>
      <c r="I343" s="427"/>
      <c r="J343" s="427"/>
      <c r="K343" s="427"/>
      <c r="L343" s="427"/>
      <c r="M343" s="427"/>
      <c r="N343" s="427"/>
      <c r="O343" s="427"/>
      <c r="P343" s="427"/>
      <c r="Q343" s="427"/>
      <c r="R343" s="427"/>
      <c r="S343" s="427"/>
      <c r="T343" s="427"/>
      <c r="U343" s="427"/>
      <c r="V343" s="427"/>
      <c r="W343" s="427"/>
      <c r="X343" s="427"/>
      <c r="Y343" s="427"/>
      <c r="Z343" s="235"/>
      <c r="AA343" s="55"/>
      <c r="AB343" s="39"/>
    </row>
    <row r="344" spans="1:28" ht="38.25">
      <c r="A344" s="96">
        <v>1</v>
      </c>
      <c r="B344" s="100" t="s">
        <v>649</v>
      </c>
      <c r="C344" s="91" t="s">
        <v>650</v>
      </c>
      <c r="D344" s="96" t="s">
        <v>102</v>
      </c>
      <c r="E344" s="90" t="s">
        <v>124</v>
      </c>
      <c r="F344" s="90" t="s">
        <v>124</v>
      </c>
      <c r="G344" s="96" t="s">
        <v>103</v>
      </c>
      <c r="H344" s="343">
        <v>931000</v>
      </c>
      <c r="I344" s="101" t="s">
        <v>995</v>
      </c>
      <c r="J344" s="89" t="s">
        <v>651</v>
      </c>
      <c r="K344" s="208" t="s">
        <v>652</v>
      </c>
      <c r="L344" s="103" t="s">
        <v>653</v>
      </c>
      <c r="M344" s="96" t="s">
        <v>122</v>
      </c>
      <c r="N344" s="96" t="s">
        <v>654</v>
      </c>
      <c r="O344" s="96" t="s">
        <v>655</v>
      </c>
      <c r="P344" s="96" t="s">
        <v>656</v>
      </c>
      <c r="Q344" s="90" t="s">
        <v>529</v>
      </c>
      <c r="R344" s="90" t="s">
        <v>529</v>
      </c>
      <c r="S344" s="90" t="s">
        <v>259</v>
      </c>
      <c r="T344" s="90" t="s">
        <v>259</v>
      </c>
      <c r="U344" s="90" t="s">
        <v>218</v>
      </c>
      <c r="V344" s="90" t="s">
        <v>259</v>
      </c>
      <c r="W344" s="252">
        <v>173</v>
      </c>
      <c r="X344" s="106">
        <v>2</v>
      </c>
      <c r="Y344" s="106" t="s">
        <v>102</v>
      </c>
      <c r="Z344" s="253" t="s">
        <v>124</v>
      </c>
    </row>
    <row r="345" spans="1:28" ht="25.5">
      <c r="A345" s="96">
        <v>2</v>
      </c>
      <c r="B345" s="100" t="s">
        <v>356</v>
      </c>
      <c r="C345" s="91" t="s">
        <v>38</v>
      </c>
      <c r="D345" s="96" t="s">
        <v>102</v>
      </c>
      <c r="E345" s="90" t="s">
        <v>124</v>
      </c>
      <c r="F345" s="90" t="s">
        <v>124</v>
      </c>
      <c r="G345" s="96">
        <v>1970</v>
      </c>
      <c r="H345" s="343">
        <v>11547.65</v>
      </c>
      <c r="I345" s="101" t="s">
        <v>386</v>
      </c>
      <c r="J345" s="89" t="s">
        <v>38</v>
      </c>
      <c r="K345" s="208" t="s">
        <v>652</v>
      </c>
      <c r="L345" s="103" t="s">
        <v>653</v>
      </c>
      <c r="M345" s="96" t="s">
        <v>122</v>
      </c>
      <c r="N345" s="96" t="s">
        <v>654</v>
      </c>
      <c r="O345" s="96" t="s">
        <v>655</v>
      </c>
      <c r="P345" s="90"/>
      <c r="Q345" s="90"/>
      <c r="R345" s="90"/>
      <c r="S345" s="90"/>
      <c r="T345" s="90"/>
      <c r="U345" s="90"/>
      <c r="V345" s="90"/>
      <c r="W345" s="210"/>
      <c r="X345" s="106">
        <v>1</v>
      </c>
      <c r="Y345" s="106" t="s">
        <v>124</v>
      </c>
      <c r="Z345" s="106" t="s">
        <v>124</v>
      </c>
    </row>
    <row r="346" spans="1:28" ht="25.5">
      <c r="A346" s="96">
        <v>3</v>
      </c>
      <c r="B346" s="100" t="s">
        <v>300</v>
      </c>
      <c r="C346" s="91" t="s">
        <v>38</v>
      </c>
      <c r="D346" s="96" t="s">
        <v>38</v>
      </c>
      <c r="E346" s="96" t="s">
        <v>38</v>
      </c>
      <c r="F346" s="96" t="s">
        <v>38</v>
      </c>
      <c r="G346" s="96">
        <v>2008</v>
      </c>
      <c r="H346" s="343">
        <v>5901.32</v>
      </c>
      <c r="I346" s="101" t="s">
        <v>386</v>
      </c>
      <c r="J346" s="89" t="s">
        <v>38</v>
      </c>
      <c r="K346" s="208" t="s">
        <v>652</v>
      </c>
      <c r="L346" s="103" t="s">
        <v>38</v>
      </c>
      <c r="M346" s="103" t="s">
        <v>38</v>
      </c>
      <c r="N346" s="103" t="s">
        <v>38</v>
      </c>
      <c r="O346" s="96" t="s">
        <v>655</v>
      </c>
      <c r="P346" s="90"/>
      <c r="Q346" s="90" t="s">
        <v>38</v>
      </c>
      <c r="R346" s="90" t="s">
        <v>38</v>
      </c>
      <c r="S346" s="90" t="s">
        <v>38</v>
      </c>
      <c r="T346" s="90" t="s">
        <v>38</v>
      </c>
      <c r="U346" s="90" t="s">
        <v>38</v>
      </c>
      <c r="V346" s="90" t="s">
        <v>38</v>
      </c>
      <c r="W346" s="90" t="s">
        <v>38</v>
      </c>
      <c r="X346" s="90" t="s">
        <v>38</v>
      </c>
      <c r="Y346" s="90" t="s">
        <v>38</v>
      </c>
      <c r="Z346" s="90" t="s">
        <v>38</v>
      </c>
    </row>
    <row r="347" spans="1:28" ht="38.25">
      <c r="A347" s="96">
        <v>4</v>
      </c>
      <c r="B347" s="100" t="s">
        <v>657</v>
      </c>
      <c r="C347" s="91" t="s">
        <v>658</v>
      </c>
      <c r="D347" s="96" t="s">
        <v>102</v>
      </c>
      <c r="E347" s="90" t="s">
        <v>124</v>
      </c>
      <c r="F347" s="90" t="s">
        <v>124</v>
      </c>
      <c r="G347" s="96" t="s">
        <v>103</v>
      </c>
      <c r="H347" s="343">
        <v>26497</v>
      </c>
      <c r="I347" s="101" t="s">
        <v>386</v>
      </c>
      <c r="J347" s="89" t="s">
        <v>659</v>
      </c>
      <c r="K347" s="208" t="s">
        <v>660</v>
      </c>
      <c r="L347" s="103" t="s">
        <v>653</v>
      </c>
      <c r="M347" s="96" t="s">
        <v>122</v>
      </c>
      <c r="N347" s="96" t="s">
        <v>654</v>
      </c>
      <c r="O347" s="96" t="s">
        <v>655</v>
      </c>
      <c r="P347" s="90" t="s">
        <v>955</v>
      </c>
      <c r="Q347" s="90" t="s">
        <v>529</v>
      </c>
      <c r="R347" s="90" t="s">
        <v>529</v>
      </c>
      <c r="S347" s="90" t="s">
        <v>529</v>
      </c>
      <c r="T347" s="90" t="s">
        <v>259</v>
      </c>
      <c r="U347" s="90" t="s">
        <v>218</v>
      </c>
      <c r="V347" s="90" t="s">
        <v>259</v>
      </c>
      <c r="W347" s="106"/>
      <c r="X347" s="106">
        <v>2</v>
      </c>
      <c r="Y347" s="106" t="s">
        <v>102</v>
      </c>
      <c r="Z347" s="106" t="s">
        <v>124</v>
      </c>
    </row>
    <row r="348" spans="1:28" ht="25.5">
      <c r="A348" s="96">
        <v>5</v>
      </c>
      <c r="B348" s="94" t="s">
        <v>901</v>
      </c>
      <c r="C348" s="91" t="s">
        <v>650</v>
      </c>
      <c r="D348" s="96" t="s">
        <v>102</v>
      </c>
      <c r="E348" s="90" t="s">
        <v>124</v>
      </c>
      <c r="F348" s="90" t="s">
        <v>124</v>
      </c>
      <c r="G348" s="96">
        <v>2018</v>
      </c>
      <c r="H348" s="348">
        <f>1532001.93+280000</f>
        <v>1812001.93</v>
      </c>
      <c r="I348" s="101" t="s">
        <v>386</v>
      </c>
      <c r="J348" s="89" t="s">
        <v>661</v>
      </c>
      <c r="K348" s="94" t="s">
        <v>652</v>
      </c>
      <c r="L348" s="96" t="s">
        <v>653</v>
      </c>
      <c r="M348" s="96" t="s">
        <v>122</v>
      </c>
      <c r="N348" s="96" t="s">
        <v>654</v>
      </c>
      <c r="O348" s="96" t="s">
        <v>655</v>
      </c>
      <c r="P348" s="96"/>
      <c r="Q348" s="96" t="s">
        <v>513</v>
      </c>
      <c r="R348" s="96" t="s">
        <v>513</v>
      </c>
      <c r="S348" s="96" t="s">
        <v>513</v>
      </c>
      <c r="T348" s="96" t="s">
        <v>513</v>
      </c>
      <c r="U348" s="96" t="s">
        <v>218</v>
      </c>
      <c r="V348" s="96" t="s">
        <v>513</v>
      </c>
      <c r="W348" s="103">
        <v>254</v>
      </c>
      <c r="X348" s="103">
        <v>2</v>
      </c>
      <c r="Y348" s="103" t="s">
        <v>102</v>
      </c>
      <c r="Z348" s="103" t="s">
        <v>124</v>
      </c>
    </row>
    <row r="349" spans="1:28">
      <c r="A349" s="428" t="s">
        <v>8</v>
      </c>
      <c r="B349" s="428"/>
      <c r="C349" s="428"/>
      <c r="D349" s="428"/>
      <c r="E349" s="428"/>
      <c r="F349" s="428"/>
      <c r="G349" s="428"/>
      <c r="H349" s="330">
        <f>SUM(H344:H348)</f>
        <v>2786947.9</v>
      </c>
      <c r="I349" s="134"/>
      <c r="J349" s="135"/>
      <c r="K349" s="136"/>
      <c r="L349" s="137"/>
      <c r="M349" s="137"/>
      <c r="N349" s="137"/>
      <c r="O349" s="137"/>
      <c r="P349" s="137"/>
      <c r="Q349" s="137"/>
      <c r="R349" s="137"/>
      <c r="S349" s="137"/>
      <c r="T349" s="137"/>
      <c r="U349" s="137"/>
      <c r="V349" s="138"/>
      <c r="W349" s="138"/>
      <c r="X349" s="138"/>
      <c r="Y349" s="138"/>
      <c r="Z349" s="240"/>
      <c r="AA349" s="61"/>
    </row>
    <row r="351" spans="1:28" ht="16.5" thickBot="1"/>
    <row r="352" spans="1:28" ht="18.75" thickBot="1">
      <c r="F352" s="430" t="s">
        <v>99</v>
      </c>
      <c r="G352" s="431"/>
      <c r="H352" s="408">
        <f>SUM(H286,H295,H304,H311,H321,H328,H339,H342,H349)</f>
        <v>70705494.870000005</v>
      </c>
      <c r="I352" s="352"/>
    </row>
  </sheetData>
  <mergeCells count="43">
    <mergeCell ref="F352:G352"/>
    <mergeCell ref="A328:G328"/>
    <mergeCell ref="A339:G339"/>
    <mergeCell ref="A349:G349"/>
    <mergeCell ref="D3:D4"/>
    <mergeCell ref="E3:E4"/>
    <mergeCell ref="A329:Y329"/>
    <mergeCell ref="A340:Y340"/>
    <mergeCell ref="A343:Y343"/>
    <mergeCell ref="A5:Y5"/>
    <mergeCell ref="A342:G342"/>
    <mergeCell ref="B3:B4"/>
    <mergeCell ref="F3:F4"/>
    <mergeCell ref="H64:H68"/>
    <mergeCell ref="L3:N3"/>
    <mergeCell ref="A287:Z287"/>
    <mergeCell ref="A1:D1"/>
    <mergeCell ref="A312:Y312"/>
    <mergeCell ref="A322:Y322"/>
    <mergeCell ref="A286:G286"/>
    <mergeCell ref="A295:G295"/>
    <mergeCell ref="A304:G304"/>
    <mergeCell ref="A311:G311"/>
    <mergeCell ref="A296:Y296"/>
    <mergeCell ref="A305:Y305"/>
    <mergeCell ref="A321:G321"/>
    <mergeCell ref="O3:O4"/>
    <mergeCell ref="A3:A4"/>
    <mergeCell ref="C3:C4"/>
    <mergeCell ref="Q3:V3"/>
    <mergeCell ref="P3:P4"/>
    <mergeCell ref="K3:K4"/>
    <mergeCell ref="I64:I68"/>
    <mergeCell ref="W64:W68"/>
    <mergeCell ref="AA3:AA4"/>
    <mergeCell ref="G3:G4"/>
    <mergeCell ref="W3:W4"/>
    <mergeCell ref="X3:X4"/>
    <mergeCell ref="Y3:Y4"/>
    <mergeCell ref="J3:J4"/>
    <mergeCell ref="H3:H4"/>
    <mergeCell ref="I3:I4"/>
    <mergeCell ref="Z3:Z4"/>
  </mergeCells>
  <phoneticPr fontId="5" type="noConversion"/>
  <pageMargins left="0" right="0" top="0" bottom="0" header="0.51181102362204722" footer="0.51181102362204722"/>
  <pageSetup paperSize="9" scale="2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34"/>
  <sheetViews>
    <sheetView view="pageBreakPreview" topLeftCell="A512" zoomScale="70" zoomScaleNormal="100" zoomScaleSheetLayoutView="70" workbookViewId="0">
      <selection activeCell="E527" sqref="E527"/>
    </sheetView>
  </sheetViews>
  <sheetFormatPr defaultRowHeight="15"/>
  <cols>
    <col min="1" max="1" width="4.85546875" style="98" customWidth="1"/>
    <col min="2" max="2" width="47.140625" style="122" customWidth="1"/>
    <col min="3" max="3" width="15.5703125" style="105" customWidth="1"/>
    <col min="4" max="4" width="25.5703125" style="151" customWidth="1"/>
    <col min="5" max="5" width="17.85546875" style="18" bestFit="1" customWidth="1"/>
    <col min="6" max="6" width="15.85546875" style="18" bestFit="1" customWidth="1"/>
    <col min="7" max="16384" width="9.140625" style="18"/>
  </cols>
  <sheetData>
    <row r="1" spans="1:4" ht="23.25" customHeight="1">
      <c r="A1" s="437" t="s">
        <v>705</v>
      </c>
      <c r="B1" s="438"/>
      <c r="C1" s="438"/>
    </row>
    <row r="2" spans="1:4">
      <c r="A2" s="97"/>
    </row>
    <row r="3" spans="1:4" s="16" customFormat="1">
      <c r="A3" s="427" t="s">
        <v>68</v>
      </c>
      <c r="B3" s="427"/>
      <c r="C3" s="427"/>
      <c r="D3" s="427"/>
    </row>
    <row r="4" spans="1:4">
      <c r="A4" s="421" t="s">
        <v>712</v>
      </c>
      <c r="B4" s="421"/>
      <c r="C4" s="421"/>
      <c r="D4" s="421"/>
    </row>
    <row r="5" spans="1:4" ht="25.5">
      <c r="A5" s="189" t="s">
        <v>0</v>
      </c>
      <c r="B5" s="190" t="s">
        <v>9</v>
      </c>
      <c r="C5" s="189" t="s">
        <v>10</v>
      </c>
      <c r="D5" s="144" t="s">
        <v>11</v>
      </c>
    </row>
    <row r="6" spans="1:4" s="49" customFormat="1">
      <c r="A6" s="96">
        <v>1</v>
      </c>
      <c r="B6" s="267" t="s">
        <v>787</v>
      </c>
      <c r="C6" s="254" t="s">
        <v>788</v>
      </c>
      <c r="D6" s="195">
        <v>110</v>
      </c>
    </row>
    <row r="7" spans="1:4" s="49" customFormat="1">
      <c r="A7" s="96">
        <v>2</v>
      </c>
      <c r="B7" s="271" t="s">
        <v>792</v>
      </c>
      <c r="C7" s="254" t="s">
        <v>793</v>
      </c>
      <c r="D7" s="270">
        <f>1818.18*1.323</f>
        <v>2405.4521399999999</v>
      </c>
    </row>
    <row r="8" spans="1:4" s="25" customFormat="1">
      <c r="A8" s="96">
        <v>3</v>
      </c>
      <c r="B8" s="272" t="s">
        <v>794</v>
      </c>
      <c r="C8" s="254" t="s">
        <v>791</v>
      </c>
      <c r="D8" s="195">
        <v>528.9</v>
      </c>
    </row>
    <row r="9" spans="1:4" s="25" customFormat="1">
      <c r="A9" s="96">
        <v>4</v>
      </c>
      <c r="B9" s="193" t="s">
        <v>795</v>
      </c>
      <c r="C9" s="194">
        <v>2018</v>
      </c>
      <c r="D9" s="195">
        <v>1450.17</v>
      </c>
    </row>
    <row r="10" spans="1:4" s="25" customFormat="1">
      <c r="A10" s="96">
        <v>5</v>
      </c>
      <c r="B10" s="193" t="s">
        <v>795</v>
      </c>
      <c r="C10" s="194">
        <v>2018</v>
      </c>
      <c r="D10" s="195">
        <v>1450.17</v>
      </c>
    </row>
    <row r="11" spans="1:4" s="25" customFormat="1">
      <c r="A11" s="96">
        <v>6</v>
      </c>
      <c r="B11" s="193" t="s">
        <v>795</v>
      </c>
      <c r="C11" s="194">
        <v>2018</v>
      </c>
      <c r="D11" s="273">
        <v>1450.17</v>
      </c>
    </row>
    <row r="12" spans="1:4" s="25" customFormat="1">
      <c r="A12" s="96">
        <v>7</v>
      </c>
      <c r="B12" s="272" t="s">
        <v>796</v>
      </c>
      <c r="C12" s="194">
        <v>2018</v>
      </c>
      <c r="D12" s="195">
        <v>1619</v>
      </c>
    </row>
    <row r="13" spans="1:4" s="25" customFormat="1">
      <c r="A13" s="96">
        <v>8</v>
      </c>
      <c r="B13" s="267" t="s">
        <v>797</v>
      </c>
      <c r="C13" s="254" t="s">
        <v>793</v>
      </c>
      <c r="D13" s="195">
        <v>679</v>
      </c>
    </row>
    <row r="14" spans="1:4" s="25" customFormat="1">
      <c r="A14" s="96">
        <v>9</v>
      </c>
      <c r="B14" s="272" t="s">
        <v>798</v>
      </c>
      <c r="C14" s="254" t="s">
        <v>791</v>
      </c>
      <c r="D14" s="195">
        <v>3299</v>
      </c>
    </row>
    <row r="15" spans="1:4" s="25" customFormat="1">
      <c r="A15" s="96">
        <v>10</v>
      </c>
      <c r="B15" s="267" t="s">
        <v>799</v>
      </c>
      <c r="C15" s="254" t="s">
        <v>793</v>
      </c>
      <c r="D15" s="195">
        <v>1119</v>
      </c>
    </row>
    <row r="16" spans="1:4" s="25" customFormat="1">
      <c r="A16" s="96">
        <v>11</v>
      </c>
      <c r="B16" s="269" t="s">
        <v>800</v>
      </c>
      <c r="C16" s="194">
        <v>2016</v>
      </c>
      <c r="D16" s="195">
        <v>869</v>
      </c>
    </row>
    <row r="17" spans="1:4" s="25" customFormat="1">
      <c r="A17" s="96">
        <v>12</v>
      </c>
      <c r="B17" s="267" t="s">
        <v>800</v>
      </c>
      <c r="C17" s="254" t="s">
        <v>788</v>
      </c>
      <c r="D17" s="195">
        <v>1079</v>
      </c>
    </row>
    <row r="18" spans="1:4" s="25" customFormat="1">
      <c r="A18" s="96">
        <v>13</v>
      </c>
      <c r="B18" s="267" t="s">
        <v>800</v>
      </c>
      <c r="C18" s="254" t="s">
        <v>788</v>
      </c>
      <c r="D18" s="195">
        <v>1079</v>
      </c>
    </row>
    <row r="19" spans="1:4" s="25" customFormat="1">
      <c r="A19" s="96">
        <v>14</v>
      </c>
      <c r="B19" s="272" t="s">
        <v>801</v>
      </c>
      <c r="C19" s="194">
        <v>2018</v>
      </c>
      <c r="D19" s="195">
        <v>852.74</v>
      </c>
    </row>
    <row r="20" spans="1:4" s="25" customFormat="1">
      <c r="A20" s="96">
        <v>15</v>
      </c>
      <c r="B20" s="272" t="s">
        <v>801</v>
      </c>
      <c r="C20" s="194">
        <v>2018</v>
      </c>
      <c r="D20" s="195">
        <v>852.74</v>
      </c>
    </row>
    <row r="21" spans="1:4" s="25" customFormat="1">
      <c r="A21" s="96">
        <v>16</v>
      </c>
      <c r="B21" s="272" t="s">
        <v>801</v>
      </c>
      <c r="C21" s="194">
        <v>2018</v>
      </c>
      <c r="D21" s="195">
        <v>852.74</v>
      </c>
    </row>
    <row r="22" spans="1:4" s="25" customFormat="1">
      <c r="A22" s="96">
        <v>17</v>
      </c>
      <c r="B22" s="272" t="s">
        <v>801</v>
      </c>
      <c r="C22" s="194">
        <v>2018</v>
      </c>
      <c r="D22" s="195">
        <v>852.74</v>
      </c>
    </row>
    <row r="23" spans="1:4" s="25" customFormat="1">
      <c r="A23" s="96">
        <v>18</v>
      </c>
      <c r="B23" s="193" t="s">
        <v>802</v>
      </c>
      <c r="C23" s="194">
        <v>2018</v>
      </c>
      <c r="D23" s="195">
        <v>2289.0300000000002</v>
      </c>
    </row>
    <row r="24" spans="1:4" s="25" customFormat="1">
      <c r="A24" s="96">
        <v>19</v>
      </c>
      <c r="B24" s="193" t="s">
        <v>802</v>
      </c>
      <c r="C24" s="194">
        <v>2018</v>
      </c>
      <c r="D24" s="195">
        <v>2289.0300000000002</v>
      </c>
    </row>
    <row r="25" spans="1:4" s="25" customFormat="1">
      <c r="A25" s="96">
        <v>20</v>
      </c>
      <c r="B25" s="193" t="s">
        <v>803</v>
      </c>
      <c r="C25" s="256">
        <v>2018</v>
      </c>
      <c r="D25" s="195">
        <v>826.56</v>
      </c>
    </row>
    <row r="26" spans="1:4" s="25" customFormat="1">
      <c r="A26" s="96">
        <v>21</v>
      </c>
      <c r="B26" s="272" t="s">
        <v>804</v>
      </c>
      <c r="C26" s="257" t="s">
        <v>793</v>
      </c>
      <c r="D26" s="270">
        <v>923.73</v>
      </c>
    </row>
    <row r="27" spans="1:4" s="25" customFormat="1">
      <c r="A27" s="96">
        <v>22</v>
      </c>
      <c r="B27" s="193" t="s">
        <v>805</v>
      </c>
      <c r="C27" s="194">
        <v>2018</v>
      </c>
      <c r="D27" s="195">
        <v>2289.0300000000002</v>
      </c>
    </row>
    <row r="28" spans="1:4" s="25" customFormat="1">
      <c r="A28" s="96">
        <v>23</v>
      </c>
      <c r="B28" s="267" t="s">
        <v>806</v>
      </c>
      <c r="C28" s="254" t="s">
        <v>791</v>
      </c>
      <c r="D28" s="195">
        <v>3139</v>
      </c>
    </row>
    <row r="29" spans="1:4" s="25" customFormat="1">
      <c r="A29" s="96">
        <v>24</v>
      </c>
      <c r="B29" s="274" t="s">
        <v>807</v>
      </c>
      <c r="C29" s="255" t="s">
        <v>791</v>
      </c>
      <c r="D29" s="195">
        <v>313.04000000000002</v>
      </c>
    </row>
    <row r="30" spans="1:4" s="25" customFormat="1">
      <c r="A30" s="96">
        <v>25</v>
      </c>
      <c r="B30" s="267" t="s">
        <v>808</v>
      </c>
      <c r="C30" s="254" t="s">
        <v>791</v>
      </c>
      <c r="D30" s="195">
        <v>1837.19</v>
      </c>
    </row>
    <row r="31" spans="1:4" s="25" customFormat="1">
      <c r="A31" s="96">
        <v>26</v>
      </c>
      <c r="B31" s="193" t="s">
        <v>809</v>
      </c>
      <c r="C31" s="255" t="s">
        <v>790</v>
      </c>
      <c r="D31" s="195">
        <v>4052.85</v>
      </c>
    </row>
    <row r="32" spans="1:4" s="25" customFormat="1">
      <c r="A32" s="96">
        <v>27</v>
      </c>
      <c r="B32" s="193" t="s">
        <v>809</v>
      </c>
      <c r="C32" s="255" t="s">
        <v>790</v>
      </c>
      <c r="D32" s="195">
        <v>4052.85</v>
      </c>
    </row>
    <row r="33" spans="1:4" s="25" customFormat="1">
      <c r="A33" s="96">
        <v>28</v>
      </c>
      <c r="B33" s="193" t="s">
        <v>810</v>
      </c>
      <c r="C33" s="255" t="s">
        <v>790</v>
      </c>
      <c r="D33" s="270">
        <v>4676.46</v>
      </c>
    </row>
    <row r="34" spans="1:4" s="25" customFormat="1">
      <c r="A34" s="96">
        <v>29</v>
      </c>
      <c r="B34" s="193" t="s">
        <v>810</v>
      </c>
      <c r="C34" s="255" t="s">
        <v>790</v>
      </c>
      <c r="D34" s="270">
        <v>4676.46</v>
      </c>
    </row>
    <row r="35" spans="1:4" s="25" customFormat="1">
      <c r="A35" s="96">
        <v>30</v>
      </c>
      <c r="B35" s="193" t="s">
        <v>810</v>
      </c>
      <c r="C35" s="255" t="s">
        <v>790</v>
      </c>
      <c r="D35" s="270">
        <v>4676.46</v>
      </c>
    </row>
    <row r="36" spans="1:4" s="25" customFormat="1">
      <c r="A36" s="96">
        <v>31</v>
      </c>
      <c r="B36" s="193" t="s">
        <v>810</v>
      </c>
      <c r="C36" s="255" t="s">
        <v>790</v>
      </c>
      <c r="D36" s="270">
        <v>4676.46</v>
      </c>
    </row>
    <row r="37" spans="1:4" s="25" customFormat="1">
      <c r="A37" s="96">
        <v>32</v>
      </c>
      <c r="B37" s="193" t="s">
        <v>810</v>
      </c>
      <c r="C37" s="255" t="s">
        <v>790</v>
      </c>
      <c r="D37" s="270">
        <v>4676.46</v>
      </c>
    </row>
    <row r="38" spans="1:4" s="25" customFormat="1">
      <c r="A38" s="96">
        <v>33</v>
      </c>
      <c r="B38" s="193" t="s">
        <v>810</v>
      </c>
      <c r="C38" s="255" t="s">
        <v>790</v>
      </c>
      <c r="D38" s="270">
        <v>4676.46</v>
      </c>
    </row>
    <row r="39" spans="1:4" s="25" customFormat="1">
      <c r="A39" s="96">
        <v>34</v>
      </c>
      <c r="B39" s="193" t="s">
        <v>810</v>
      </c>
      <c r="C39" s="255" t="s">
        <v>790</v>
      </c>
      <c r="D39" s="270">
        <v>4676.46</v>
      </c>
    </row>
    <row r="40" spans="1:4" s="25" customFormat="1">
      <c r="A40" s="96">
        <v>35</v>
      </c>
      <c r="B40" s="193" t="s">
        <v>810</v>
      </c>
      <c r="C40" s="255" t="s">
        <v>790</v>
      </c>
      <c r="D40" s="270">
        <v>4676.46</v>
      </c>
    </row>
    <row r="41" spans="1:4" s="25" customFormat="1">
      <c r="A41" s="96">
        <v>36</v>
      </c>
      <c r="B41" s="193" t="s">
        <v>810</v>
      </c>
      <c r="C41" s="255" t="s">
        <v>790</v>
      </c>
      <c r="D41" s="270">
        <v>4676.46</v>
      </c>
    </row>
    <row r="42" spans="1:4" s="25" customFormat="1">
      <c r="A42" s="96">
        <v>37</v>
      </c>
      <c r="B42" s="193" t="s">
        <v>810</v>
      </c>
      <c r="C42" s="255" t="s">
        <v>790</v>
      </c>
      <c r="D42" s="270">
        <v>4676.46</v>
      </c>
    </row>
    <row r="43" spans="1:4" s="25" customFormat="1">
      <c r="A43" s="96">
        <v>38</v>
      </c>
      <c r="B43" s="193" t="s">
        <v>810</v>
      </c>
      <c r="C43" s="255" t="s">
        <v>790</v>
      </c>
      <c r="D43" s="270">
        <v>4676.46</v>
      </c>
    </row>
    <row r="44" spans="1:4" s="25" customFormat="1">
      <c r="A44" s="96">
        <v>39</v>
      </c>
      <c r="B44" s="193" t="s">
        <v>810</v>
      </c>
      <c r="C44" s="255" t="s">
        <v>790</v>
      </c>
      <c r="D44" s="270">
        <v>4676.46</v>
      </c>
    </row>
    <row r="45" spans="1:4" s="25" customFormat="1">
      <c r="A45" s="96">
        <v>40</v>
      </c>
      <c r="B45" s="193" t="s">
        <v>810</v>
      </c>
      <c r="C45" s="255" t="s">
        <v>790</v>
      </c>
      <c r="D45" s="270">
        <v>4676.46</v>
      </c>
    </row>
    <row r="46" spans="1:4" s="25" customFormat="1">
      <c r="A46" s="96">
        <v>41</v>
      </c>
      <c r="B46" s="193" t="s">
        <v>810</v>
      </c>
      <c r="C46" s="255" t="s">
        <v>790</v>
      </c>
      <c r="D46" s="270">
        <v>4676.46</v>
      </c>
    </row>
    <row r="47" spans="1:4" s="25" customFormat="1">
      <c r="A47" s="96">
        <v>42</v>
      </c>
      <c r="B47" s="193" t="s">
        <v>810</v>
      </c>
      <c r="C47" s="255" t="s">
        <v>790</v>
      </c>
      <c r="D47" s="270">
        <v>4676.46</v>
      </c>
    </row>
    <row r="48" spans="1:4" s="25" customFormat="1">
      <c r="A48" s="96">
        <v>43</v>
      </c>
      <c r="B48" s="193" t="s">
        <v>810</v>
      </c>
      <c r="C48" s="255" t="s">
        <v>790</v>
      </c>
      <c r="D48" s="270">
        <v>4676.46</v>
      </c>
    </row>
    <row r="49" spans="1:4" s="25" customFormat="1">
      <c r="A49" s="96">
        <v>44</v>
      </c>
      <c r="B49" s="193" t="s">
        <v>810</v>
      </c>
      <c r="C49" s="255" t="s">
        <v>790</v>
      </c>
      <c r="D49" s="270">
        <v>4676.46</v>
      </c>
    </row>
    <row r="50" spans="1:4" s="25" customFormat="1">
      <c r="A50" s="96">
        <v>45</v>
      </c>
      <c r="B50" s="193" t="s">
        <v>811</v>
      </c>
      <c r="C50" s="255" t="s">
        <v>791</v>
      </c>
      <c r="D50" s="195">
        <v>3510.42</v>
      </c>
    </row>
    <row r="51" spans="1:4" s="25" customFormat="1">
      <c r="A51" s="96">
        <v>46</v>
      </c>
      <c r="B51" s="193" t="s">
        <v>811</v>
      </c>
      <c r="C51" s="255" t="s">
        <v>791</v>
      </c>
      <c r="D51" s="195">
        <v>3510.42</v>
      </c>
    </row>
    <row r="52" spans="1:4" s="25" customFormat="1">
      <c r="A52" s="96">
        <v>47</v>
      </c>
      <c r="B52" s="193" t="s">
        <v>811</v>
      </c>
      <c r="C52" s="255" t="s">
        <v>791</v>
      </c>
      <c r="D52" s="195">
        <v>3510.42</v>
      </c>
    </row>
    <row r="53" spans="1:4" s="25" customFormat="1">
      <c r="A53" s="96">
        <v>48</v>
      </c>
      <c r="B53" s="269" t="s">
        <v>812</v>
      </c>
      <c r="C53" s="194">
        <v>2016</v>
      </c>
      <c r="D53" s="195">
        <v>3135</v>
      </c>
    </row>
    <row r="54" spans="1:4" s="25" customFormat="1">
      <c r="A54" s="96">
        <v>49</v>
      </c>
      <c r="B54" s="269" t="s">
        <v>812</v>
      </c>
      <c r="C54" s="194">
        <v>2016</v>
      </c>
      <c r="D54" s="195">
        <v>3135</v>
      </c>
    </row>
    <row r="55" spans="1:4" s="25" customFormat="1">
      <c r="A55" s="96">
        <v>50</v>
      </c>
      <c r="B55" s="269" t="s">
        <v>813</v>
      </c>
      <c r="C55" s="254" t="s">
        <v>790</v>
      </c>
      <c r="D55" s="195">
        <v>3270.57</v>
      </c>
    </row>
    <row r="56" spans="1:4" s="25" customFormat="1">
      <c r="A56" s="96">
        <v>51</v>
      </c>
      <c r="B56" s="269" t="s">
        <v>813</v>
      </c>
      <c r="C56" s="254" t="s">
        <v>790</v>
      </c>
      <c r="D56" s="195">
        <v>3270.57</v>
      </c>
    </row>
    <row r="57" spans="1:4" s="25" customFormat="1">
      <c r="A57" s="96">
        <v>52</v>
      </c>
      <c r="B57" s="269" t="s">
        <v>813</v>
      </c>
      <c r="C57" s="254" t="s">
        <v>790</v>
      </c>
      <c r="D57" s="195">
        <v>3270.57</v>
      </c>
    </row>
    <row r="58" spans="1:4" s="25" customFormat="1">
      <c r="A58" s="96">
        <v>53</v>
      </c>
      <c r="B58" s="269" t="s">
        <v>813</v>
      </c>
      <c r="C58" s="254" t="s">
        <v>790</v>
      </c>
      <c r="D58" s="195">
        <v>3270.57</v>
      </c>
    </row>
    <row r="59" spans="1:4" s="25" customFormat="1">
      <c r="A59" s="96">
        <v>54</v>
      </c>
      <c r="B59" s="269" t="s">
        <v>813</v>
      </c>
      <c r="C59" s="254" t="s">
        <v>790</v>
      </c>
      <c r="D59" s="195">
        <v>3270.57</v>
      </c>
    </row>
    <row r="60" spans="1:4" s="25" customFormat="1">
      <c r="A60" s="96">
        <v>55</v>
      </c>
      <c r="B60" s="269" t="s">
        <v>813</v>
      </c>
      <c r="C60" s="254" t="s">
        <v>790</v>
      </c>
      <c r="D60" s="195">
        <v>3270.57</v>
      </c>
    </row>
    <row r="61" spans="1:4" s="25" customFormat="1">
      <c r="A61" s="96">
        <v>56</v>
      </c>
      <c r="B61" s="269" t="s">
        <v>813</v>
      </c>
      <c r="C61" s="254" t="s">
        <v>790</v>
      </c>
      <c r="D61" s="195">
        <v>3270.57</v>
      </c>
    </row>
    <row r="62" spans="1:4" s="25" customFormat="1">
      <c r="A62" s="96">
        <v>57</v>
      </c>
      <c r="B62" s="269" t="s">
        <v>814</v>
      </c>
      <c r="C62" s="254" t="s">
        <v>788</v>
      </c>
      <c r="D62" s="195">
        <v>2810.5</v>
      </c>
    </row>
    <row r="63" spans="1:4" s="25" customFormat="1">
      <c r="A63" s="96">
        <v>58</v>
      </c>
      <c r="B63" s="269" t="s">
        <v>815</v>
      </c>
      <c r="C63" s="194">
        <v>2017</v>
      </c>
      <c r="D63" s="195">
        <v>2620</v>
      </c>
    </row>
    <row r="64" spans="1:4" s="25" customFormat="1">
      <c r="A64" s="96">
        <v>59</v>
      </c>
      <c r="B64" s="269" t="s">
        <v>815</v>
      </c>
      <c r="C64" s="194">
        <v>2017</v>
      </c>
      <c r="D64" s="195">
        <v>2644</v>
      </c>
    </row>
    <row r="65" spans="1:4" s="25" customFormat="1">
      <c r="A65" s="96">
        <v>60</v>
      </c>
      <c r="B65" s="267" t="s">
        <v>816</v>
      </c>
      <c r="C65" s="254" t="s">
        <v>791</v>
      </c>
      <c r="D65" s="195">
        <v>2570</v>
      </c>
    </row>
    <row r="66" spans="1:4" s="25" customFormat="1">
      <c r="A66" s="96">
        <v>61</v>
      </c>
      <c r="B66" s="267" t="s">
        <v>816</v>
      </c>
      <c r="C66" s="254" t="s">
        <v>791</v>
      </c>
      <c r="D66" s="195">
        <v>2570</v>
      </c>
    </row>
    <row r="67" spans="1:4" s="25" customFormat="1">
      <c r="A67" s="96">
        <v>62</v>
      </c>
      <c r="B67" s="267" t="s">
        <v>817</v>
      </c>
      <c r="C67" s="254" t="s">
        <v>788</v>
      </c>
      <c r="D67" s="195">
        <v>3980</v>
      </c>
    </row>
    <row r="68" spans="1:4" s="25" customFormat="1">
      <c r="A68" s="96">
        <v>63</v>
      </c>
      <c r="B68" s="267" t="s">
        <v>818</v>
      </c>
      <c r="C68" s="254" t="s">
        <v>793</v>
      </c>
      <c r="D68" s="195">
        <v>5499.99</v>
      </c>
    </row>
    <row r="69" spans="1:4" s="25" customFormat="1">
      <c r="A69" s="96">
        <v>64</v>
      </c>
      <c r="B69" s="269" t="s">
        <v>819</v>
      </c>
      <c r="C69" s="254" t="s">
        <v>788</v>
      </c>
      <c r="D69" s="195">
        <v>4415</v>
      </c>
    </row>
    <row r="70" spans="1:4" s="25" customFormat="1">
      <c r="A70" s="96">
        <v>65</v>
      </c>
      <c r="B70" s="267" t="s">
        <v>820</v>
      </c>
      <c r="C70" s="257" t="s">
        <v>793</v>
      </c>
      <c r="D70" s="270">
        <v>2988.9</v>
      </c>
    </row>
    <row r="71" spans="1:4" s="25" customFormat="1">
      <c r="A71" s="96">
        <v>66</v>
      </c>
      <c r="B71" s="267" t="s">
        <v>821</v>
      </c>
      <c r="C71" s="254" t="s">
        <v>791</v>
      </c>
      <c r="D71" s="270">
        <v>47970</v>
      </c>
    </row>
    <row r="72" spans="1:4" s="25" customFormat="1">
      <c r="A72" s="96">
        <v>67</v>
      </c>
      <c r="B72" s="275" t="s">
        <v>822</v>
      </c>
      <c r="C72" s="254" t="s">
        <v>790</v>
      </c>
      <c r="D72" s="276">
        <v>4964.28</v>
      </c>
    </row>
    <row r="73" spans="1:4" s="25" customFormat="1">
      <c r="A73" s="96">
        <v>68</v>
      </c>
      <c r="B73" s="267" t="s">
        <v>823</v>
      </c>
      <c r="C73" s="254" t="s">
        <v>790</v>
      </c>
      <c r="D73" s="270">
        <v>20541</v>
      </c>
    </row>
    <row r="74" spans="1:4" s="25" customFormat="1">
      <c r="A74" s="96">
        <v>69</v>
      </c>
      <c r="B74" s="267" t="s">
        <v>823</v>
      </c>
      <c r="C74" s="254" t="s">
        <v>790</v>
      </c>
      <c r="D74" s="270">
        <v>20541</v>
      </c>
    </row>
    <row r="75" spans="1:4" s="25" customFormat="1">
      <c r="A75" s="96">
        <v>70</v>
      </c>
      <c r="B75" s="267" t="s">
        <v>823</v>
      </c>
      <c r="C75" s="254" t="s">
        <v>790</v>
      </c>
      <c r="D75" s="270">
        <v>20541</v>
      </c>
    </row>
    <row r="76" spans="1:4" s="25" customFormat="1">
      <c r="A76" s="96">
        <v>71</v>
      </c>
      <c r="B76" s="267" t="s">
        <v>823</v>
      </c>
      <c r="C76" s="254" t="s">
        <v>790</v>
      </c>
      <c r="D76" s="270">
        <v>20541</v>
      </c>
    </row>
    <row r="77" spans="1:4" s="25" customFormat="1">
      <c r="A77" s="96">
        <v>72</v>
      </c>
      <c r="B77" s="267" t="s">
        <v>823</v>
      </c>
      <c r="C77" s="254" t="s">
        <v>790</v>
      </c>
      <c r="D77" s="270">
        <v>20541</v>
      </c>
    </row>
    <row r="78" spans="1:4" s="25" customFormat="1">
      <c r="A78" s="96">
        <v>73</v>
      </c>
      <c r="B78" s="275" t="s">
        <v>824</v>
      </c>
      <c r="C78" s="254" t="s">
        <v>790</v>
      </c>
      <c r="D78" s="276">
        <v>8731.77</v>
      </c>
    </row>
    <row r="79" spans="1:4" s="25" customFormat="1">
      <c r="A79" s="96">
        <v>74</v>
      </c>
      <c r="B79" s="274" t="s">
        <v>825</v>
      </c>
      <c r="C79" s="255" t="s">
        <v>791</v>
      </c>
      <c r="D79" s="195">
        <v>121.65</v>
      </c>
    </row>
    <row r="80" spans="1:4" s="25" customFormat="1">
      <c r="A80" s="96">
        <v>75</v>
      </c>
      <c r="B80" s="268" t="s">
        <v>826</v>
      </c>
      <c r="C80" s="254" t="s">
        <v>791</v>
      </c>
      <c r="D80" s="195">
        <v>499</v>
      </c>
    </row>
    <row r="81" spans="1:4" s="25" customFormat="1">
      <c r="A81" s="96">
        <v>76</v>
      </c>
      <c r="B81" s="268" t="s">
        <v>826</v>
      </c>
      <c r="C81" s="254" t="s">
        <v>791</v>
      </c>
      <c r="D81" s="195">
        <v>499</v>
      </c>
    </row>
    <row r="82" spans="1:4" s="25" customFormat="1">
      <c r="A82" s="96">
        <v>77</v>
      </c>
      <c r="B82" s="193" t="s">
        <v>827</v>
      </c>
      <c r="C82" s="255" t="s">
        <v>790</v>
      </c>
      <c r="D82" s="270">
        <v>1051.6500000000001</v>
      </c>
    </row>
    <row r="83" spans="1:4" s="25" customFormat="1">
      <c r="A83" s="96">
        <v>78</v>
      </c>
      <c r="B83" s="193" t="s">
        <v>827</v>
      </c>
      <c r="C83" s="255" t="s">
        <v>790</v>
      </c>
      <c r="D83" s="270">
        <v>1051.6500000000001</v>
      </c>
    </row>
    <row r="84" spans="1:4" s="25" customFormat="1">
      <c r="A84" s="96">
        <v>79</v>
      </c>
      <c r="B84" s="193" t="s">
        <v>827</v>
      </c>
      <c r="C84" s="255" t="s">
        <v>790</v>
      </c>
      <c r="D84" s="270">
        <v>1051.6500000000001</v>
      </c>
    </row>
    <row r="85" spans="1:4" s="25" customFormat="1">
      <c r="A85" s="96">
        <v>80</v>
      </c>
      <c r="B85" s="193" t="s">
        <v>827</v>
      </c>
      <c r="C85" s="255" t="s">
        <v>790</v>
      </c>
      <c r="D85" s="270">
        <v>1051.6500000000001</v>
      </c>
    </row>
    <row r="86" spans="1:4" s="25" customFormat="1">
      <c r="A86" s="96">
        <v>81</v>
      </c>
      <c r="B86" s="193" t="s">
        <v>827</v>
      </c>
      <c r="C86" s="255" t="s">
        <v>790</v>
      </c>
      <c r="D86" s="270">
        <v>1051.6500000000001</v>
      </c>
    </row>
    <row r="87" spans="1:4" s="25" customFormat="1">
      <c r="A87" s="96">
        <v>82</v>
      </c>
      <c r="B87" s="193" t="s">
        <v>827</v>
      </c>
      <c r="C87" s="255" t="s">
        <v>790</v>
      </c>
      <c r="D87" s="270">
        <v>1051.6500000000001</v>
      </c>
    </row>
    <row r="88" spans="1:4" s="25" customFormat="1">
      <c r="A88" s="96">
        <v>83</v>
      </c>
      <c r="B88" s="193" t="s">
        <v>827</v>
      </c>
      <c r="C88" s="255" t="s">
        <v>790</v>
      </c>
      <c r="D88" s="270">
        <v>1051.6500000000001</v>
      </c>
    </row>
    <row r="89" spans="1:4" s="25" customFormat="1">
      <c r="A89" s="96">
        <v>84</v>
      </c>
      <c r="B89" s="193" t="s">
        <v>827</v>
      </c>
      <c r="C89" s="255" t="s">
        <v>790</v>
      </c>
      <c r="D89" s="270">
        <v>1051.6500000000001</v>
      </c>
    </row>
    <row r="90" spans="1:4" s="25" customFormat="1">
      <c r="A90" s="96">
        <v>85</v>
      </c>
      <c r="B90" s="193" t="s">
        <v>827</v>
      </c>
      <c r="C90" s="255" t="s">
        <v>790</v>
      </c>
      <c r="D90" s="270">
        <v>1051.6500000000001</v>
      </c>
    </row>
    <row r="91" spans="1:4" s="25" customFormat="1">
      <c r="A91" s="96">
        <v>86</v>
      </c>
      <c r="B91" s="193" t="s">
        <v>827</v>
      </c>
      <c r="C91" s="255" t="s">
        <v>790</v>
      </c>
      <c r="D91" s="270">
        <v>1051.6500000000001</v>
      </c>
    </row>
    <row r="92" spans="1:4" s="25" customFormat="1">
      <c r="A92" s="96">
        <v>87</v>
      </c>
      <c r="B92" s="193" t="s">
        <v>827</v>
      </c>
      <c r="C92" s="255" t="s">
        <v>790</v>
      </c>
      <c r="D92" s="270">
        <v>1051.6500000000001</v>
      </c>
    </row>
    <row r="93" spans="1:4" s="25" customFormat="1">
      <c r="A93" s="96">
        <v>88</v>
      </c>
      <c r="B93" s="193" t="s">
        <v>827</v>
      </c>
      <c r="C93" s="255" t="s">
        <v>790</v>
      </c>
      <c r="D93" s="270">
        <v>1051.6500000000001</v>
      </c>
    </row>
    <row r="94" spans="1:4" s="25" customFormat="1">
      <c r="A94" s="96">
        <v>89</v>
      </c>
      <c r="B94" s="193" t="s">
        <v>827</v>
      </c>
      <c r="C94" s="255" t="s">
        <v>790</v>
      </c>
      <c r="D94" s="270">
        <v>1051.6500000000001</v>
      </c>
    </row>
    <row r="95" spans="1:4" s="25" customFormat="1">
      <c r="A95" s="96">
        <v>90</v>
      </c>
      <c r="B95" s="193" t="s">
        <v>827</v>
      </c>
      <c r="C95" s="255" t="s">
        <v>790</v>
      </c>
      <c r="D95" s="270">
        <v>1051.6500000000001</v>
      </c>
    </row>
    <row r="96" spans="1:4" s="25" customFormat="1">
      <c r="A96" s="96">
        <v>91</v>
      </c>
      <c r="B96" s="193" t="s">
        <v>827</v>
      </c>
      <c r="C96" s="255" t="s">
        <v>790</v>
      </c>
      <c r="D96" s="270">
        <v>1051.6500000000001</v>
      </c>
    </row>
    <row r="97" spans="1:4" s="25" customFormat="1">
      <c r="A97" s="96">
        <v>92</v>
      </c>
      <c r="B97" s="193" t="s">
        <v>827</v>
      </c>
      <c r="C97" s="255" t="s">
        <v>790</v>
      </c>
      <c r="D97" s="270">
        <v>1051.6500000000001</v>
      </c>
    </row>
    <row r="98" spans="1:4" s="25" customFormat="1">
      <c r="A98" s="96">
        <v>93</v>
      </c>
      <c r="B98" s="193" t="s">
        <v>827</v>
      </c>
      <c r="C98" s="255" t="s">
        <v>790</v>
      </c>
      <c r="D98" s="270">
        <v>1051.6500000000001</v>
      </c>
    </row>
    <row r="99" spans="1:4" s="25" customFormat="1">
      <c r="A99" s="96">
        <v>94</v>
      </c>
      <c r="B99" s="268" t="s">
        <v>828</v>
      </c>
      <c r="C99" s="254" t="s">
        <v>788</v>
      </c>
      <c r="D99" s="195">
        <v>655</v>
      </c>
    </row>
    <row r="100" spans="1:4" s="25" customFormat="1">
      <c r="A100" s="96">
        <v>95</v>
      </c>
      <c r="B100" s="268" t="s">
        <v>828</v>
      </c>
      <c r="C100" s="254" t="s">
        <v>788</v>
      </c>
      <c r="D100" s="195">
        <v>655</v>
      </c>
    </row>
    <row r="101" spans="1:4" s="25" customFormat="1">
      <c r="A101" s="96">
        <v>96</v>
      </c>
      <c r="B101" s="267" t="s">
        <v>829</v>
      </c>
      <c r="C101" s="254" t="s">
        <v>791</v>
      </c>
      <c r="D101" s="195">
        <v>659</v>
      </c>
    </row>
    <row r="102" spans="1:4" s="25" customFormat="1">
      <c r="A102" s="96">
        <v>97</v>
      </c>
      <c r="B102" s="267" t="s">
        <v>830</v>
      </c>
      <c r="C102" s="254" t="s">
        <v>788</v>
      </c>
      <c r="D102" s="195">
        <v>989</v>
      </c>
    </row>
    <row r="103" spans="1:4" s="25" customFormat="1">
      <c r="A103" s="96">
        <v>98</v>
      </c>
      <c r="B103" s="268" t="s">
        <v>831</v>
      </c>
      <c r="C103" s="254" t="s">
        <v>788</v>
      </c>
      <c r="D103" s="270">
        <v>519</v>
      </c>
    </row>
    <row r="104" spans="1:4" s="25" customFormat="1">
      <c r="A104" s="96">
        <v>99</v>
      </c>
      <c r="B104" s="268" t="s">
        <v>832</v>
      </c>
      <c r="C104" s="194">
        <v>2016</v>
      </c>
      <c r="D104" s="195">
        <v>519</v>
      </c>
    </row>
    <row r="105" spans="1:4" s="25" customFormat="1">
      <c r="A105" s="96">
        <v>100</v>
      </c>
      <c r="B105" s="268" t="s">
        <v>832</v>
      </c>
      <c r="C105" s="194">
        <v>2016</v>
      </c>
      <c r="D105" s="195">
        <v>519</v>
      </c>
    </row>
    <row r="106" spans="1:4" s="25" customFormat="1">
      <c r="A106" s="96">
        <v>101</v>
      </c>
      <c r="B106" s="268" t="s">
        <v>832</v>
      </c>
      <c r="C106" s="194">
        <v>2017</v>
      </c>
      <c r="D106" s="195">
        <v>561</v>
      </c>
    </row>
    <row r="107" spans="1:4" s="25" customFormat="1">
      <c r="A107" s="96">
        <v>102</v>
      </c>
      <c r="B107" s="268" t="s">
        <v>832</v>
      </c>
      <c r="C107" s="194">
        <v>2017</v>
      </c>
      <c r="D107" s="195">
        <v>570</v>
      </c>
    </row>
    <row r="108" spans="1:4" s="25" customFormat="1">
      <c r="A108" s="96">
        <v>103</v>
      </c>
      <c r="B108" s="267" t="s">
        <v>833</v>
      </c>
      <c r="C108" s="254" t="s">
        <v>788</v>
      </c>
      <c r="D108" s="195">
        <v>1550</v>
      </c>
    </row>
    <row r="109" spans="1:4" s="25" customFormat="1">
      <c r="A109" s="96">
        <v>104</v>
      </c>
      <c r="B109" s="267" t="s">
        <v>834</v>
      </c>
      <c r="C109" s="254" t="s">
        <v>788</v>
      </c>
      <c r="D109" s="195">
        <v>141.01</v>
      </c>
    </row>
    <row r="110" spans="1:4" s="49" customFormat="1">
      <c r="A110" s="96">
        <v>105</v>
      </c>
      <c r="B110" s="267" t="s">
        <v>834</v>
      </c>
      <c r="C110" s="254" t="s">
        <v>788</v>
      </c>
      <c r="D110" s="195">
        <v>170</v>
      </c>
    </row>
    <row r="111" spans="1:4" s="25" customFormat="1">
      <c r="A111" s="96">
        <v>106</v>
      </c>
      <c r="B111" s="271" t="s">
        <v>835</v>
      </c>
      <c r="C111" s="254" t="s">
        <v>793</v>
      </c>
      <c r="D111" s="270">
        <f>36372.96*1.23</f>
        <v>44738.7408</v>
      </c>
    </row>
    <row r="112" spans="1:4" s="25" customFormat="1">
      <c r="A112" s="96">
        <v>107</v>
      </c>
      <c r="B112" s="267" t="s">
        <v>836</v>
      </c>
      <c r="C112" s="254" t="s">
        <v>791</v>
      </c>
      <c r="D112" s="270">
        <v>3690</v>
      </c>
    </row>
    <row r="113" spans="1:4" s="25" customFormat="1">
      <c r="A113" s="96">
        <v>108</v>
      </c>
      <c r="B113" s="267" t="s">
        <v>836</v>
      </c>
      <c r="C113" s="254" t="s">
        <v>791</v>
      </c>
      <c r="D113" s="270">
        <v>3690</v>
      </c>
    </row>
    <row r="114" spans="1:4" s="25" customFormat="1">
      <c r="A114" s="96">
        <v>109</v>
      </c>
      <c r="B114" s="267" t="s">
        <v>837</v>
      </c>
      <c r="C114" s="254" t="s">
        <v>791</v>
      </c>
      <c r="D114" s="195">
        <f>3198+312+879</f>
        <v>4389</v>
      </c>
    </row>
    <row r="115" spans="1:4" s="25" customFormat="1">
      <c r="A115" s="96">
        <v>110</v>
      </c>
      <c r="B115" s="274" t="s">
        <v>838</v>
      </c>
      <c r="C115" s="255" t="s">
        <v>791</v>
      </c>
      <c r="D115" s="195">
        <v>2232.33</v>
      </c>
    </row>
    <row r="116" spans="1:4" s="25" customFormat="1">
      <c r="A116" s="96">
        <v>111</v>
      </c>
      <c r="B116" s="271" t="s">
        <v>839</v>
      </c>
      <c r="C116" s="254" t="s">
        <v>793</v>
      </c>
      <c r="D116" s="270">
        <f>2911.42*1.23/2</f>
        <v>1790.5233000000001</v>
      </c>
    </row>
    <row r="117" spans="1:4" s="25" customFormat="1">
      <c r="A117" s="96">
        <v>112</v>
      </c>
      <c r="B117" s="271" t="s">
        <v>839</v>
      </c>
      <c r="C117" s="254" t="s">
        <v>793</v>
      </c>
      <c r="D117" s="270">
        <f>2911.42*1.23/2</f>
        <v>1790.5233000000001</v>
      </c>
    </row>
    <row r="118" spans="1:4" s="25" customFormat="1">
      <c r="A118" s="96">
        <v>113</v>
      </c>
      <c r="B118" s="271" t="s">
        <v>839</v>
      </c>
      <c r="C118" s="254" t="s">
        <v>793</v>
      </c>
      <c r="D118" s="270">
        <f>1620.51*1.23</f>
        <v>1993.2273</v>
      </c>
    </row>
    <row r="119" spans="1:4" s="25" customFormat="1">
      <c r="A119" s="96">
        <v>114</v>
      </c>
      <c r="B119" s="271" t="s">
        <v>839</v>
      </c>
      <c r="C119" s="254" t="s">
        <v>793</v>
      </c>
      <c r="D119" s="270">
        <f>1620.51*1.23</f>
        <v>1993.2273</v>
      </c>
    </row>
    <row r="120" spans="1:4" s="25" customFormat="1">
      <c r="A120" s="96">
        <v>115</v>
      </c>
      <c r="B120" s="271" t="s">
        <v>839</v>
      </c>
      <c r="C120" s="254" t="s">
        <v>793</v>
      </c>
      <c r="D120" s="270">
        <f>3463.87*1.23/2</f>
        <v>2130.2800499999998</v>
      </c>
    </row>
    <row r="121" spans="1:4" s="25" customFormat="1">
      <c r="A121" s="96">
        <v>116</v>
      </c>
      <c r="B121" s="271" t="s">
        <v>839</v>
      </c>
      <c r="C121" s="254" t="s">
        <v>793</v>
      </c>
      <c r="D121" s="270">
        <f>3463.87*1.23/2</f>
        <v>2130.2800499999998</v>
      </c>
    </row>
    <row r="122" spans="1:4" s="25" customFormat="1">
      <c r="A122" s="96">
        <v>117</v>
      </c>
      <c r="B122" s="267" t="s">
        <v>840</v>
      </c>
      <c r="C122" s="254" t="s">
        <v>793</v>
      </c>
      <c r="D122" s="270">
        <v>239</v>
      </c>
    </row>
    <row r="123" spans="1:4" s="25" customFormat="1">
      <c r="A123" s="96">
        <v>118</v>
      </c>
      <c r="B123" s="267" t="s">
        <v>841</v>
      </c>
      <c r="C123" s="254" t="s">
        <v>793</v>
      </c>
      <c r="D123" s="270">
        <f>(24558.64+8760.12)</f>
        <v>33318.76</v>
      </c>
    </row>
    <row r="124" spans="1:4" s="25" customFormat="1">
      <c r="A124" s="96">
        <v>119</v>
      </c>
      <c r="B124" s="267" t="s">
        <v>842</v>
      </c>
      <c r="C124" s="254" t="s">
        <v>793</v>
      </c>
      <c r="D124" s="270">
        <f>(24558.64+8760.12)</f>
        <v>33318.76</v>
      </c>
    </row>
    <row r="125" spans="1:4" s="25" customFormat="1">
      <c r="A125" s="96">
        <v>120</v>
      </c>
      <c r="B125" s="275" t="s">
        <v>843</v>
      </c>
      <c r="C125" s="255" t="s">
        <v>790</v>
      </c>
      <c r="D125" s="276">
        <v>51881.4</v>
      </c>
    </row>
    <row r="126" spans="1:4" s="25" customFormat="1">
      <c r="A126" s="96">
        <v>121</v>
      </c>
      <c r="B126" s="275" t="s">
        <v>843</v>
      </c>
      <c r="C126" s="255" t="s">
        <v>790</v>
      </c>
      <c r="D126" s="276">
        <v>51881.4</v>
      </c>
    </row>
    <row r="127" spans="1:4" s="25" customFormat="1">
      <c r="A127" s="96">
        <v>122</v>
      </c>
      <c r="B127" s="193" t="s">
        <v>844</v>
      </c>
      <c r="C127" s="255" t="s">
        <v>790</v>
      </c>
      <c r="D127" s="195">
        <v>13709.58</v>
      </c>
    </row>
    <row r="128" spans="1:4" s="25" customFormat="1">
      <c r="A128" s="96">
        <v>123</v>
      </c>
      <c r="B128" s="193" t="s">
        <v>845</v>
      </c>
      <c r="C128" s="255" t="s">
        <v>790</v>
      </c>
      <c r="D128" s="195">
        <v>8974.08</v>
      </c>
    </row>
    <row r="129" spans="1:4" s="25" customFormat="1">
      <c r="A129" s="96">
        <v>124</v>
      </c>
      <c r="B129" s="275" t="s">
        <v>846</v>
      </c>
      <c r="C129" s="255" t="s">
        <v>790</v>
      </c>
      <c r="D129" s="276">
        <v>3926.16</v>
      </c>
    </row>
    <row r="130" spans="1:4" s="25" customFormat="1">
      <c r="A130" s="96">
        <v>125</v>
      </c>
      <c r="B130" s="275" t="s">
        <v>846</v>
      </c>
      <c r="C130" s="255" t="s">
        <v>790</v>
      </c>
      <c r="D130" s="276">
        <v>3926.16</v>
      </c>
    </row>
    <row r="131" spans="1:4" s="25" customFormat="1">
      <c r="A131" s="96">
        <v>126</v>
      </c>
      <c r="B131" s="271" t="s">
        <v>847</v>
      </c>
      <c r="C131" s="254" t="s">
        <v>793</v>
      </c>
      <c r="D131" s="270">
        <v>255.84</v>
      </c>
    </row>
    <row r="132" spans="1:4" s="25" customFormat="1">
      <c r="A132" s="96">
        <v>127</v>
      </c>
      <c r="B132" s="274" t="s">
        <v>848</v>
      </c>
      <c r="C132" s="255" t="s">
        <v>791</v>
      </c>
      <c r="D132" s="195">
        <v>4352.97</v>
      </c>
    </row>
    <row r="133" spans="1:4" s="49" customFormat="1">
      <c r="A133" s="96">
        <v>128</v>
      </c>
      <c r="B133" s="274" t="s">
        <v>849</v>
      </c>
      <c r="C133" s="255" t="s">
        <v>791</v>
      </c>
      <c r="D133" s="195">
        <v>2218.5500000000002</v>
      </c>
    </row>
    <row r="134" spans="1:4" s="49" customFormat="1">
      <c r="A134" s="96">
        <v>129</v>
      </c>
      <c r="B134" s="267" t="s">
        <v>850</v>
      </c>
      <c r="C134" s="254" t="s">
        <v>791</v>
      </c>
      <c r="D134" s="195">
        <v>5230</v>
      </c>
    </row>
    <row r="135" spans="1:4" s="49" customFormat="1">
      <c r="A135" s="96">
        <v>130</v>
      </c>
      <c r="B135" s="269" t="s">
        <v>851</v>
      </c>
      <c r="C135" s="254" t="s">
        <v>791</v>
      </c>
      <c r="D135" s="270">
        <v>1303.8</v>
      </c>
    </row>
    <row r="136" spans="1:4" s="25" customFormat="1">
      <c r="A136" s="96">
        <v>131</v>
      </c>
      <c r="B136" s="271" t="s">
        <v>852</v>
      </c>
      <c r="C136" s="254" t="s">
        <v>793</v>
      </c>
      <c r="D136" s="270">
        <f>9282.05*1.23+1818.18*1.23</f>
        <v>13653.282899999998</v>
      </c>
    </row>
    <row r="137" spans="1:4" s="25" customFormat="1">
      <c r="A137" s="96">
        <v>132</v>
      </c>
      <c r="B137" s="267" t="s">
        <v>853</v>
      </c>
      <c r="C137" s="254" t="s">
        <v>793</v>
      </c>
      <c r="D137" s="195">
        <v>339</v>
      </c>
    </row>
    <row r="138" spans="1:4" s="25" customFormat="1">
      <c r="A138" s="96">
        <v>133</v>
      </c>
      <c r="B138" s="272" t="s">
        <v>854</v>
      </c>
      <c r="C138" s="194">
        <v>2017</v>
      </c>
      <c r="D138" s="195">
        <v>338</v>
      </c>
    </row>
    <row r="139" spans="1:4" s="25" customFormat="1">
      <c r="A139" s="96">
        <v>134</v>
      </c>
      <c r="B139" s="272" t="s">
        <v>854</v>
      </c>
      <c r="C139" s="194">
        <v>2017</v>
      </c>
      <c r="D139" s="195">
        <v>341</v>
      </c>
    </row>
    <row r="140" spans="1:4" s="25" customFormat="1">
      <c r="A140" s="96">
        <v>135</v>
      </c>
      <c r="B140" s="272" t="s">
        <v>854</v>
      </c>
      <c r="C140" s="194">
        <v>2016</v>
      </c>
      <c r="D140" s="195">
        <v>369</v>
      </c>
    </row>
    <row r="141" spans="1:4" s="25" customFormat="1">
      <c r="A141" s="96">
        <v>136</v>
      </c>
      <c r="B141" s="272" t="s">
        <v>854</v>
      </c>
      <c r="C141" s="194">
        <v>2016</v>
      </c>
      <c r="D141" s="195">
        <v>369</v>
      </c>
    </row>
    <row r="142" spans="1:4" s="25" customFormat="1">
      <c r="A142" s="96">
        <v>137</v>
      </c>
      <c r="B142" s="272" t="s">
        <v>855</v>
      </c>
      <c r="C142" s="254" t="s">
        <v>791</v>
      </c>
      <c r="D142" s="195">
        <v>419</v>
      </c>
    </row>
    <row r="143" spans="1:4" s="25" customFormat="1">
      <c r="A143" s="96">
        <v>138</v>
      </c>
      <c r="B143" s="272" t="s">
        <v>855</v>
      </c>
      <c r="C143" s="254" t="s">
        <v>788</v>
      </c>
      <c r="D143" s="195">
        <v>400</v>
      </c>
    </row>
    <row r="144" spans="1:4" s="25" customFormat="1">
      <c r="A144" s="96">
        <v>139</v>
      </c>
      <c r="B144" s="272" t="s">
        <v>855</v>
      </c>
      <c r="C144" s="254" t="s">
        <v>788</v>
      </c>
      <c r="D144" s="195">
        <v>400</v>
      </c>
    </row>
    <row r="145" spans="1:5" s="25" customFormat="1">
      <c r="A145" s="96">
        <v>140</v>
      </c>
      <c r="B145" s="272" t="s">
        <v>856</v>
      </c>
      <c r="C145" s="254" t="s">
        <v>791</v>
      </c>
      <c r="D145" s="195">
        <v>399</v>
      </c>
      <c r="E145" s="47"/>
    </row>
    <row r="146" spans="1:5" s="25" customFormat="1" ht="15.75">
      <c r="A146" s="96">
        <v>141</v>
      </c>
      <c r="B146" s="267" t="s">
        <v>857</v>
      </c>
      <c r="C146" s="254" t="s">
        <v>790</v>
      </c>
      <c r="D146" s="195">
        <v>434.19</v>
      </c>
      <c r="E146" s="48"/>
    </row>
    <row r="147" spans="1:5" s="49" customFormat="1">
      <c r="A147" s="96">
        <v>142</v>
      </c>
      <c r="B147" s="267" t="s">
        <v>857</v>
      </c>
      <c r="C147" s="254" t="s">
        <v>790</v>
      </c>
      <c r="D147" s="195">
        <v>434.19</v>
      </c>
    </row>
    <row r="148" spans="1:5" s="25" customFormat="1">
      <c r="A148" s="96">
        <v>143</v>
      </c>
      <c r="B148" s="267" t="s">
        <v>857</v>
      </c>
      <c r="C148" s="254" t="s">
        <v>790</v>
      </c>
      <c r="D148" s="195">
        <v>434.19</v>
      </c>
    </row>
    <row r="149" spans="1:5" s="25" customFormat="1">
      <c r="A149" s="96">
        <v>144</v>
      </c>
      <c r="B149" s="267" t="s">
        <v>857</v>
      </c>
      <c r="C149" s="254" t="s">
        <v>790</v>
      </c>
      <c r="D149" s="195">
        <v>434.19</v>
      </c>
    </row>
    <row r="150" spans="1:5" s="25" customFormat="1">
      <c r="A150" s="96">
        <v>145</v>
      </c>
      <c r="B150" s="267" t="s">
        <v>857</v>
      </c>
      <c r="C150" s="254" t="s">
        <v>790</v>
      </c>
      <c r="D150" s="195">
        <v>434.19</v>
      </c>
    </row>
    <row r="151" spans="1:5" s="25" customFormat="1">
      <c r="A151" s="96">
        <v>146</v>
      </c>
      <c r="B151" s="267" t="s">
        <v>857</v>
      </c>
      <c r="C151" s="254" t="s">
        <v>790</v>
      </c>
      <c r="D151" s="195">
        <v>434.19</v>
      </c>
    </row>
    <row r="152" spans="1:5" s="25" customFormat="1">
      <c r="A152" s="96">
        <v>147</v>
      </c>
      <c r="B152" s="267" t="s">
        <v>857</v>
      </c>
      <c r="C152" s="254" t="s">
        <v>790</v>
      </c>
      <c r="D152" s="195">
        <v>434.19</v>
      </c>
    </row>
    <row r="153" spans="1:5" s="25" customFormat="1">
      <c r="A153" s="96">
        <v>148</v>
      </c>
      <c r="B153" s="193" t="s">
        <v>858</v>
      </c>
      <c r="C153" s="255" t="s">
        <v>790</v>
      </c>
      <c r="D153" s="270">
        <v>493.23</v>
      </c>
    </row>
    <row r="154" spans="1:5" s="25" customFormat="1">
      <c r="A154" s="96">
        <v>149</v>
      </c>
      <c r="B154" s="193" t="s">
        <v>858</v>
      </c>
      <c r="C154" s="255" t="s">
        <v>790</v>
      </c>
      <c r="D154" s="270">
        <v>493.23</v>
      </c>
    </row>
    <row r="155" spans="1:5" s="25" customFormat="1">
      <c r="A155" s="96">
        <v>150</v>
      </c>
      <c r="B155" s="193" t="s">
        <v>858</v>
      </c>
      <c r="C155" s="255" t="s">
        <v>790</v>
      </c>
      <c r="D155" s="270">
        <v>493.23</v>
      </c>
    </row>
    <row r="156" spans="1:5" s="25" customFormat="1">
      <c r="A156" s="96">
        <v>151</v>
      </c>
      <c r="B156" s="193" t="s">
        <v>858</v>
      </c>
      <c r="C156" s="194">
        <v>2018</v>
      </c>
      <c r="D156" s="270">
        <v>493.23</v>
      </c>
    </row>
    <row r="157" spans="1:5" s="25" customFormat="1">
      <c r="A157" s="96">
        <v>152</v>
      </c>
      <c r="B157" s="193" t="s">
        <v>858</v>
      </c>
      <c r="C157" s="194">
        <v>2018</v>
      </c>
      <c r="D157" s="270">
        <v>493.23</v>
      </c>
    </row>
    <row r="158" spans="1:5" s="25" customFormat="1">
      <c r="A158" s="96">
        <v>153</v>
      </c>
      <c r="B158" s="193" t="s">
        <v>858</v>
      </c>
      <c r="C158" s="194">
        <v>2018</v>
      </c>
      <c r="D158" s="270">
        <v>493.23</v>
      </c>
    </row>
    <row r="159" spans="1:5" s="25" customFormat="1">
      <c r="A159" s="96">
        <v>154</v>
      </c>
      <c r="B159" s="193" t="s">
        <v>858</v>
      </c>
      <c r="C159" s="194">
        <v>2018</v>
      </c>
      <c r="D159" s="270">
        <v>493.23</v>
      </c>
    </row>
    <row r="160" spans="1:5" s="25" customFormat="1">
      <c r="A160" s="96">
        <v>155</v>
      </c>
      <c r="B160" s="193" t="s">
        <v>858</v>
      </c>
      <c r="C160" s="194">
        <v>2018</v>
      </c>
      <c r="D160" s="270">
        <v>493.23</v>
      </c>
    </row>
    <row r="161" spans="1:4" s="25" customFormat="1">
      <c r="A161" s="96">
        <v>156</v>
      </c>
      <c r="B161" s="193" t="s">
        <v>858</v>
      </c>
      <c r="C161" s="194">
        <v>2018</v>
      </c>
      <c r="D161" s="270">
        <v>493.23</v>
      </c>
    </row>
    <row r="162" spans="1:4" s="25" customFormat="1">
      <c r="A162" s="96">
        <v>157</v>
      </c>
      <c r="B162" s="193" t="s">
        <v>858</v>
      </c>
      <c r="C162" s="194">
        <v>2018</v>
      </c>
      <c r="D162" s="270">
        <v>493.23</v>
      </c>
    </row>
    <row r="163" spans="1:4" s="25" customFormat="1">
      <c r="A163" s="96">
        <v>158</v>
      </c>
      <c r="B163" s="193" t="s">
        <v>858</v>
      </c>
      <c r="C163" s="194">
        <v>2018</v>
      </c>
      <c r="D163" s="270">
        <v>493.23</v>
      </c>
    </row>
    <row r="164" spans="1:4" s="25" customFormat="1">
      <c r="A164" s="96">
        <v>159</v>
      </c>
      <c r="B164" s="193" t="s">
        <v>858</v>
      </c>
      <c r="C164" s="194">
        <v>2018</v>
      </c>
      <c r="D164" s="270">
        <v>493.23</v>
      </c>
    </row>
    <row r="165" spans="1:4" s="25" customFormat="1">
      <c r="A165" s="96">
        <v>160</v>
      </c>
      <c r="B165" s="193" t="s">
        <v>858</v>
      </c>
      <c r="C165" s="194">
        <v>2018</v>
      </c>
      <c r="D165" s="270">
        <v>493.23</v>
      </c>
    </row>
    <row r="166" spans="1:4" s="25" customFormat="1">
      <c r="A166" s="96">
        <v>161</v>
      </c>
      <c r="B166" s="193" t="s">
        <v>858</v>
      </c>
      <c r="C166" s="194">
        <v>2018</v>
      </c>
      <c r="D166" s="270">
        <v>493.23</v>
      </c>
    </row>
    <row r="167" spans="1:4" s="25" customFormat="1">
      <c r="A167" s="96">
        <v>162</v>
      </c>
      <c r="B167" s="193" t="s">
        <v>858</v>
      </c>
      <c r="C167" s="194">
        <v>2018</v>
      </c>
      <c r="D167" s="270">
        <v>493.23</v>
      </c>
    </row>
    <row r="168" spans="1:4" s="25" customFormat="1">
      <c r="A168" s="96">
        <v>163</v>
      </c>
      <c r="B168" s="193" t="s">
        <v>858</v>
      </c>
      <c r="C168" s="194">
        <v>2018</v>
      </c>
      <c r="D168" s="270">
        <v>493.23</v>
      </c>
    </row>
    <row r="169" spans="1:4" s="25" customFormat="1">
      <c r="A169" s="96">
        <v>164</v>
      </c>
      <c r="B169" s="193" t="s">
        <v>858</v>
      </c>
      <c r="C169" s="194">
        <v>2018</v>
      </c>
      <c r="D169" s="270">
        <v>493.23</v>
      </c>
    </row>
    <row r="170" spans="1:4" s="25" customFormat="1">
      <c r="A170" s="96">
        <v>165</v>
      </c>
      <c r="B170" s="271" t="s">
        <v>859</v>
      </c>
      <c r="C170" s="254" t="s">
        <v>793</v>
      </c>
      <c r="D170" s="270">
        <f>1868.92*1.23</f>
        <v>2298.7716</v>
      </c>
    </row>
    <row r="171" spans="1:4" s="25" customFormat="1">
      <c r="A171" s="96">
        <v>166</v>
      </c>
      <c r="B171" s="277" t="s">
        <v>860</v>
      </c>
      <c r="C171" s="254" t="s">
        <v>793</v>
      </c>
      <c r="D171" s="276">
        <v>4164.78</v>
      </c>
    </row>
    <row r="172" spans="1:4" s="25" customFormat="1">
      <c r="A172" s="96">
        <v>167</v>
      </c>
      <c r="B172" s="267" t="s">
        <v>857</v>
      </c>
      <c r="C172" s="254" t="s">
        <v>790</v>
      </c>
      <c r="D172" s="195">
        <v>434.19</v>
      </c>
    </row>
    <row r="173" spans="1:4" s="25" customFormat="1">
      <c r="A173" s="96">
        <v>168</v>
      </c>
      <c r="B173" s="267" t="s">
        <v>857</v>
      </c>
      <c r="C173" s="254" t="s">
        <v>790</v>
      </c>
      <c r="D173" s="195">
        <v>434.19</v>
      </c>
    </row>
    <row r="174" spans="1:4" s="25" customFormat="1">
      <c r="A174" s="96">
        <v>169</v>
      </c>
      <c r="B174" s="267" t="s">
        <v>861</v>
      </c>
      <c r="C174" s="255" t="s">
        <v>790</v>
      </c>
      <c r="D174" s="195">
        <v>434.19</v>
      </c>
    </row>
    <row r="175" spans="1:4" s="25" customFormat="1">
      <c r="A175" s="96">
        <v>170</v>
      </c>
      <c r="B175" s="267" t="s">
        <v>861</v>
      </c>
      <c r="C175" s="255" t="s">
        <v>790</v>
      </c>
      <c r="D175" s="195">
        <v>434.19</v>
      </c>
    </row>
    <row r="176" spans="1:4" s="25" customFormat="1">
      <c r="A176" s="96">
        <v>171</v>
      </c>
      <c r="B176" s="267" t="s">
        <v>862</v>
      </c>
      <c r="C176" s="254" t="s">
        <v>788</v>
      </c>
      <c r="D176" s="195">
        <v>490</v>
      </c>
    </row>
    <row r="177" spans="1:4" s="25" customFormat="1">
      <c r="A177" s="96">
        <v>172</v>
      </c>
      <c r="B177" s="272" t="s">
        <v>863</v>
      </c>
      <c r="C177" s="254" t="s">
        <v>793</v>
      </c>
      <c r="D177" s="195">
        <v>500</v>
      </c>
    </row>
    <row r="178" spans="1:4" s="25" customFormat="1">
      <c r="A178" s="96">
        <v>173</v>
      </c>
      <c r="B178" s="267" t="s">
        <v>864</v>
      </c>
      <c r="C178" s="254" t="s">
        <v>788</v>
      </c>
      <c r="D178" s="195">
        <v>439</v>
      </c>
    </row>
    <row r="179" spans="1:4" s="25" customFormat="1">
      <c r="A179" s="96">
        <v>174</v>
      </c>
      <c r="B179" s="272" t="s">
        <v>865</v>
      </c>
      <c r="C179" s="257" t="s">
        <v>793</v>
      </c>
      <c r="D179" s="270">
        <v>322.26</v>
      </c>
    </row>
    <row r="180" spans="1:4">
      <c r="A180" s="428" t="s">
        <v>8</v>
      </c>
      <c r="B180" s="428"/>
      <c r="C180" s="428"/>
      <c r="D180" s="133">
        <f>SUM(D6:D179)</f>
        <v>706238.03873999976</v>
      </c>
    </row>
    <row r="181" spans="1:4">
      <c r="A181" s="421" t="s">
        <v>713</v>
      </c>
      <c r="B181" s="421"/>
      <c r="C181" s="421"/>
      <c r="D181" s="421"/>
    </row>
    <row r="182" spans="1:4" ht="25.5">
      <c r="A182" s="189" t="s">
        <v>0</v>
      </c>
      <c r="B182" s="190" t="s">
        <v>12</v>
      </c>
      <c r="C182" s="189" t="s">
        <v>10</v>
      </c>
      <c r="D182" s="144" t="s">
        <v>11</v>
      </c>
    </row>
    <row r="183" spans="1:4">
      <c r="A183" s="103">
        <v>1</v>
      </c>
      <c r="B183" s="193" t="s">
        <v>866</v>
      </c>
      <c r="C183" s="255" t="s">
        <v>791</v>
      </c>
      <c r="D183" s="195">
        <v>3299</v>
      </c>
    </row>
    <row r="184" spans="1:4">
      <c r="A184" s="103">
        <v>2</v>
      </c>
      <c r="B184" s="193" t="s">
        <v>867</v>
      </c>
      <c r="C184" s="255" t="s">
        <v>790</v>
      </c>
      <c r="D184" s="195">
        <v>4843.74</v>
      </c>
    </row>
    <row r="185" spans="1:4" customFormat="1" ht="12.75">
      <c r="A185" s="103">
        <v>3</v>
      </c>
      <c r="B185" s="193" t="s">
        <v>868</v>
      </c>
      <c r="C185" s="255" t="s">
        <v>790</v>
      </c>
      <c r="D185" s="195">
        <v>5535</v>
      </c>
    </row>
    <row r="186" spans="1:4" customFormat="1" ht="12.75">
      <c r="A186" s="103">
        <v>4</v>
      </c>
      <c r="B186" s="267" t="s">
        <v>869</v>
      </c>
      <c r="C186" s="254" t="s">
        <v>790</v>
      </c>
      <c r="D186" s="195">
        <v>4995.03</v>
      </c>
    </row>
    <row r="187" spans="1:4" customFormat="1" ht="12.75">
      <c r="A187" s="103">
        <v>5</v>
      </c>
      <c r="B187" s="267" t="s">
        <v>870</v>
      </c>
      <c r="C187" s="254" t="s">
        <v>790</v>
      </c>
      <c r="D187" s="195">
        <v>5669.07</v>
      </c>
    </row>
    <row r="188" spans="1:4" customFormat="1" ht="12.75">
      <c r="A188" s="103">
        <v>6</v>
      </c>
      <c r="B188" s="267" t="s">
        <v>871</v>
      </c>
      <c r="C188" s="254" t="s">
        <v>790</v>
      </c>
      <c r="D188" s="195">
        <v>3168.48</v>
      </c>
    </row>
    <row r="189" spans="1:4" customFormat="1" ht="12.75">
      <c r="A189" s="103">
        <v>7</v>
      </c>
      <c r="B189" s="267" t="s">
        <v>872</v>
      </c>
      <c r="C189" s="254" t="s">
        <v>793</v>
      </c>
      <c r="D189" s="195">
        <f>2246.3/2</f>
        <v>1123.1500000000001</v>
      </c>
    </row>
    <row r="190" spans="1:4" customFormat="1" ht="12.75">
      <c r="A190" s="103">
        <v>8</v>
      </c>
      <c r="B190" s="267" t="s">
        <v>873</v>
      </c>
      <c r="C190" s="254" t="s">
        <v>793</v>
      </c>
      <c r="D190" s="195">
        <f>2246.3/2</f>
        <v>1123.1500000000001</v>
      </c>
    </row>
    <row r="191" spans="1:4" customFormat="1" ht="12.75">
      <c r="A191" s="103">
        <v>9</v>
      </c>
      <c r="B191" s="267" t="s">
        <v>874</v>
      </c>
      <c r="C191" s="254" t="s">
        <v>793</v>
      </c>
      <c r="D191" s="195">
        <v>1119</v>
      </c>
    </row>
    <row r="192" spans="1:4" customFormat="1" ht="12.75">
      <c r="A192" s="103">
        <v>10</v>
      </c>
      <c r="B192" s="267" t="s">
        <v>875</v>
      </c>
      <c r="C192" s="254" t="s">
        <v>793</v>
      </c>
      <c r="D192" s="195">
        <v>1965.6</v>
      </c>
    </row>
    <row r="193" spans="1:4" customFormat="1" ht="12.75">
      <c r="A193" s="103">
        <v>11</v>
      </c>
      <c r="B193" s="267" t="s">
        <v>876</v>
      </c>
      <c r="C193" s="254" t="s">
        <v>877</v>
      </c>
      <c r="D193" s="195">
        <v>5730</v>
      </c>
    </row>
    <row r="194" spans="1:4" customFormat="1" ht="25.5">
      <c r="A194" s="103">
        <v>12</v>
      </c>
      <c r="B194" s="193" t="s">
        <v>878</v>
      </c>
      <c r="C194" s="194">
        <v>2017</v>
      </c>
      <c r="D194" s="195">
        <f>203491.2+112151.4</f>
        <v>315642.59999999998</v>
      </c>
    </row>
    <row r="195" spans="1:4" s="220" customFormat="1">
      <c r="A195" s="103">
        <v>13</v>
      </c>
      <c r="B195" s="297" t="s">
        <v>789</v>
      </c>
      <c r="C195" s="298" t="s">
        <v>790</v>
      </c>
      <c r="D195" s="299">
        <v>2227.25</v>
      </c>
    </row>
    <row r="196" spans="1:4" s="220" customFormat="1">
      <c r="A196" s="103">
        <v>14</v>
      </c>
      <c r="B196" s="300" t="s">
        <v>960</v>
      </c>
      <c r="C196" s="301" t="s">
        <v>791</v>
      </c>
      <c r="D196" s="196">
        <v>2017.82</v>
      </c>
    </row>
    <row r="197" spans="1:4">
      <c r="A197" s="428" t="s">
        <v>8</v>
      </c>
      <c r="B197" s="428"/>
      <c r="C197" s="428"/>
      <c r="D197" s="133">
        <f>SUM(D183:D196)</f>
        <v>358458.88999999996</v>
      </c>
    </row>
    <row r="198" spans="1:4">
      <c r="A198" s="421" t="s">
        <v>714</v>
      </c>
      <c r="B198" s="421"/>
      <c r="C198" s="421"/>
      <c r="D198" s="421"/>
    </row>
    <row r="199" spans="1:4" ht="25.5">
      <c r="A199" s="189" t="s">
        <v>0</v>
      </c>
      <c r="B199" s="190" t="s">
        <v>12</v>
      </c>
      <c r="C199" s="189" t="s">
        <v>10</v>
      </c>
      <c r="D199" s="144" t="s">
        <v>11</v>
      </c>
    </row>
    <row r="200" spans="1:4">
      <c r="A200" s="103">
        <v>1</v>
      </c>
      <c r="B200" s="294" t="s">
        <v>456</v>
      </c>
      <c r="C200" s="194">
        <v>2015</v>
      </c>
      <c r="D200" s="295">
        <v>30000</v>
      </c>
    </row>
    <row r="201" spans="1:4">
      <c r="A201" s="428" t="s">
        <v>8</v>
      </c>
      <c r="B201" s="428"/>
      <c r="C201" s="428"/>
      <c r="D201" s="133">
        <f>SUM(D200)</f>
        <v>30000</v>
      </c>
    </row>
    <row r="202" spans="1:4" s="16" customFormat="1">
      <c r="A202" s="427" t="s">
        <v>67</v>
      </c>
      <c r="B202" s="427"/>
      <c r="C202" s="427"/>
      <c r="D202" s="427"/>
    </row>
    <row r="203" spans="1:4">
      <c r="A203" s="421" t="s">
        <v>712</v>
      </c>
      <c r="B203" s="421"/>
      <c r="C203" s="421"/>
      <c r="D203" s="421"/>
    </row>
    <row r="204" spans="1:4" ht="25.5">
      <c r="A204" s="189" t="s">
        <v>0</v>
      </c>
      <c r="B204" s="190" t="s">
        <v>12</v>
      </c>
      <c r="C204" s="189" t="s">
        <v>10</v>
      </c>
      <c r="D204" s="144" t="s">
        <v>11</v>
      </c>
    </row>
    <row r="205" spans="1:4">
      <c r="A205" s="230">
        <v>1</v>
      </c>
      <c r="B205" s="81" t="s">
        <v>474</v>
      </c>
      <c r="C205" s="79">
        <v>2015</v>
      </c>
      <c r="D205" s="259">
        <v>5542</v>
      </c>
    </row>
    <row r="206" spans="1:4">
      <c r="A206" s="230">
        <v>2</v>
      </c>
      <c r="B206" s="192" t="s">
        <v>475</v>
      </c>
      <c r="C206" s="103">
        <v>2015</v>
      </c>
      <c r="D206" s="278">
        <v>1806</v>
      </c>
    </row>
    <row r="207" spans="1:4">
      <c r="A207" s="230">
        <v>3</v>
      </c>
      <c r="B207" s="94" t="s">
        <v>476</v>
      </c>
      <c r="C207" s="96">
        <v>2015</v>
      </c>
      <c r="D207" s="260">
        <v>1686</v>
      </c>
    </row>
    <row r="208" spans="1:4">
      <c r="A208" s="230">
        <v>4</v>
      </c>
      <c r="B208" s="192" t="s">
        <v>477</v>
      </c>
      <c r="C208" s="103">
        <v>2017</v>
      </c>
      <c r="D208" s="278">
        <v>5904</v>
      </c>
    </row>
    <row r="209" spans="1:4">
      <c r="A209" s="230">
        <v>5</v>
      </c>
      <c r="B209" s="94" t="s">
        <v>478</v>
      </c>
      <c r="C209" s="96">
        <v>2017</v>
      </c>
      <c r="D209" s="260">
        <v>6150</v>
      </c>
    </row>
    <row r="210" spans="1:4">
      <c r="A210" s="230">
        <v>6</v>
      </c>
      <c r="B210" s="94" t="s">
        <v>479</v>
      </c>
      <c r="C210" s="96">
        <v>2017</v>
      </c>
      <c r="D210" s="260">
        <v>7380</v>
      </c>
    </row>
    <row r="211" spans="1:4">
      <c r="A211" s="230">
        <v>7</v>
      </c>
      <c r="B211" s="94" t="s">
        <v>480</v>
      </c>
      <c r="C211" s="96">
        <v>2017</v>
      </c>
      <c r="D211" s="260">
        <v>7380</v>
      </c>
    </row>
    <row r="212" spans="1:4">
      <c r="A212" s="230">
        <v>8</v>
      </c>
      <c r="B212" s="94" t="s">
        <v>481</v>
      </c>
      <c r="C212" s="96">
        <v>2017</v>
      </c>
      <c r="D212" s="260">
        <v>9382.44</v>
      </c>
    </row>
    <row r="213" spans="1:4">
      <c r="A213" s="230">
        <v>9</v>
      </c>
      <c r="B213" s="192" t="s">
        <v>482</v>
      </c>
      <c r="C213" s="103">
        <v>2017</v>
      </c>
      <c r="D213" s="278">
        <v>3075</v>
      </c>
    </row>
    <row r="214" spans="1:4">
      <c r="A214" s="230">
        <v>10</v>
      </c>
      <c r="B214" s="192" t="s">
        <v>483</v>
      </c>
      <c r="C214" s="103">
        <v>2017</v>
      </c>
      <c r="D214" s="278">
        <v>861</v>
      </c>
    </row>
    <row r="215" spans="1:4">
      <c r="A215" s="230">
        <v>11</v>
      </c>
      <c r="B215" s="192" t="s">
        <v>484</v>
      </c>
      <c r="C215" s="103">
        <v>2017</v>
      </c>
      <c r="D215" s="278">
        <v>2952</v>
      </c>
    </row>
    <row r="216" spans="1:4">
      <c r="A216" s="230">
        <v>12</v>
      </c>
      <c r="B216" s="192" t="s">
        <v>485</v>
      </c>
      <c r="C216" s="103">
        <v>2017</v>
      </c>
      <c r="D216" s="278">
        <v>3075</v>
      </c>
    </row>
    <row r="217" spans="1:4">
      <c r="A217" s="230">
        <v>13</v>
      </c>
      <c r="B217" s="192" t="s">
        <v>486</v>
      </c>
      <c r="C217" s="103">
        <v>2017</v>
      </c>
      <c r="D217" s="278">
        <v>2029.5</v>
      </c>
    </row>
    <row r="218" spans="1:4">
      <c r="A218" s="230">
        <v>14</v>
      </c>
      <c r="B218" s="192" t="s">
        <v>487</v>
      </c>
      <c r="C218" s="103">
        <v>2017</v>
      </c>
      <c r="D218" s="278">
        <v>1906.5</v>
      </c>
    </row>
    <row r="219" spans="1:4">
      <c r="A219" s="230">
        <v>15</v>
      </c>
      <c r="B219" s="192" t="s">
        <v>488</v>
      </c>
      <c r="C219" s="103">
        <v>2017</v>
      </c>
      <c r="D219" s="278">
        <v>1107</v>
      </c>
    </row>
    <row r="220" spans="1:4">
      <c r="A220" s="230">
        <v>16</v>
      </c>
      <c r="B220" s="192" t="s">
        <v>489</v>
      </c>
      <c r="C220" s="103">
        <v>2017</v>
      </c>
      <c r="D220" s="278">
        <v>2214</v>
      </c>
    </row>
    <row r="221" spans="1:4">
      <c r="A221" s="230">
        <v>17</v>
      </c>
      <c r="B221" s="192" t="s">
        <v>883</v>
      </c>
      <c r="C221" s="103">
        <v>2018</v>
      </c>
      <c r="D221" s="278">
        <v>1390</v>
      </c>
    </row>
    <row r="222" spans="1:4">
      <c r="A222" s="230">
        <v>18</v>
      </c>
      <c r="B222" s="192" t="s">
        <v>483</v>
      </c>
      <c r="C222" s="103">
        <v>2018</v>
      </c>
      <c r="D222" s="278">
        <v>700</v>
      </c>
    </row>
    <row r="223" spans="1:4">
      <c r="A223" s="433" t="s">
        <v>8</v>
      </c>
      <c r="B223" s="434"/>
      <c r="C223" s="435"/>
      <c r="D223" s="139">
        <f>SUM(D205:D222)</f>
        <v>64540.44</v>
      </c>
    </row>
    <row r="224" spans="1:4">
      <c r="A224" s="439" t="s">
        <v>713</v>
      </c>
      <c r="B224" s="440"/>
      <c r="C224" s="440"/>
      <c r="D224" s="441"/>
    </row>
    <row r="225" spans="1:4" ht="25.5">
      <c r="A225" s="189" t="s">
        <v>0</v>
      </c>
      <c r="B225" s="190" t="s">
        <v>12</v>
      </c>
      <c r="C225" s="189" t="s">
        <v>10</v>
      </c>
      <c r="D225" s="144" t="s">
        <v>11</v>
      </c>
    </row>
    <row r="226" spans="1:4">
      <c r="A226" s="230">
        <v>1</v>
      </c>
      <c r="B226" s="199" t="s">
        <v>491</v>
      </c>
      <c r="C226" s="73">
        <v>2015</v>
      </c>
      <c r="D226" s="74">
        <v>1475</v>
      </c>
    </row>
    <row r="227" spans="1:4">
      <c r="A227" s="230">
        <v>2</v>
      </c>
      <c r="B227" s="199" t="s">
        <v>490</v>
      </c>
      <c r="C227" s="73">
        <v>2015</v>
      </c>
      <c r="D227" s="74">
        <v>1400</v>
      </c>
    </row>
    <row r="228" spans="1:4">
      <c r="A228" s="230">
        <v>3</v>
      </c>
      <c r="B228" s="94" t="s">
        <v>492</v>
      </c>
      <c r="C228" s="96">
        <v>2015</v>
      </c>
      <c r="D228" s="200">
        <v>990</v>
      </c>
    </row>
    <row r="229" spans="1:4">
      <c r="A229" s="230">
        <v>4</v>
      </c>
      <c r="B229" s="94" t="s">
        <v>493</v>
      </c>
      <c r="C229" s="96">
        <v>2016</v>
      </c>
      <c r="D229" s="200">
        <v>800</v>
      </c>
    </row>
    <row r="230" spans="1:4">
      <c r="A230" s="230">
        <v>5</v>
      </c>
      <c r="B230" s="94" t="s">
        <v>494</v>
      </c>
      <c r="C230" s="96">
        <v>2017</v>
      </c>
      <c r="D230" s="200">
        <v>34233.360000000001</v>
      </c>
    </row>
    <row r="231" spans="1:4">
      <c r="A231" s="230">
        <v>6</v>
      </c>
      <c r="B231" s="94" t="s">
        <v>495</v>
      </c>
      <c r="C231" s="96">
        <v>2017</v>
      </c>
      <c r="D231" s="200">
        <v>13333.2</v>
      </c>
    </row>
    <row r="232" spans="1:4">
      <c r="A232" s="230">
        <v>7</v>
      </c>
      <c r="B232" s="94" t="s">
        <v>496</v>
      </c>
      <c r="C232" s="96">
        <v>2017</v>
      </c>
      <c r="D232" s="200">
        <v>1353</v>
      </c>
    </row>
    <row r="233" spans="1:4">
      <c r="A233" s="230">
        <v>8</v>
      </c>
      <c r="B233" s="94" t="s">
        <v>497</v>
      </c>
      <c r="C233" s="96">
        <v>2017</v>
      </c>
      <c r="D233" s="200">
        <v>6150</v>
      </c>
    </row>
    <row r="234" spans="1:4">
      <c r="A234" s="230">
        <v>9</v>
      </c>
      <c r="B234" s="94" t="s">
        <v>498</v>
      </c>
      <c r="C234" s="96">
        <v>2017</v>
      </c>
      <c r="D234" s="200">
        <v>2460</v>
      </c>
    </row>
    <row r="235" spans="1:4">
      <c r="A235" s="230">
        <v>10</v>
      </c>
      <c r="B235" s="94" t="s">
        <v>499</v>
      </c>
      <c r="C235" s="96">
        <v>2017</v>
      </c>
      <c r="D235" s="200">
        <v>1500</v>
      </c>
    </row>
    <row r="236" spans="1:4">
      <c r="A236" s="428" t="s">
        <v>8</v>
      </c>
      <c r="B236" s="428"/>
      <c r="C236" s="428"/>
      <c r="D236" s="139">
        <f>SUM(D226:D235)</f>
        <v>63694.559999999998</v>
      </c>
    </row>
    <row r="237" spans="1:4" s="16" customFormat="1">
      <c r="A237" s="427" t="s">
        <v>70</v>
      </c>
      <c r="B237" s="427"/>
      <c r="C237" s="427"/>
      <c r="D237" s="427"/>
    </row>
    <row r="238" spans="1:4">
      <c r="A238" s="421" t="s">
        <v>712</v>
      </c>
      <c r="B238" s="421"/>
      <c r="C238" s="421"/>
      <c r="D238" s="421"/>
    </row>
    <row r="239" spans="1:4" ht="25.5">
      <c r="A239" s="189" t="s">
        <v>0</v>
      </c>
      <c r="B239" s="190" t="s">
        <v>9</v>
      </c>
      <c r="C239" s="189" t="s">
        <v>10</v>
      </c>
      <c r="D239" s="144" t="s">
        <v>11</v>
      </c>
    </row>
    <row r="240" spans="1:4" s="50" customFormat="1">
      <c r="A240" s="96">
        <v>1</v>
      </c>
      <c r="B240" s="78" t="s">
        <v>535</v>
      </c>
      <c r="C240" s="79">
        <v>2015</v>
      </c>
      <c r="D240" s="261">
        <v>4760</v>
      </c>
    </row>
    <row r="241" spans="1:4" s="50" customFormat="1">
      <c r="A241" s="96">
        <v>2</v>
      </c>
      <c r="B241" s="203" t="s">
        <v>536</v>
      </c>
      <c r="C241" s="77">
        <v>2015</v>
      </c>
      <c r="D241" s="262">
        <v>2000</v>
      </c>
    </row>
    <row r="242" spans="1:4" s="50" customFormat="1">
      <c r="A242" s="96">
        <v>3</v>
      </c>
      <c r="B242" s="205" t="s">
        <v>537</v>
      </c>
      <c r="C242" s="79">
        <v>2015</v>
      </c>
      <c r="D242" s="263">
        <v>1130.3699999999999</v>
      </c>
    </row>
    <row r="243" spans="1:4" s="50" customFormat="1">
      <c r="A243" s="96">
        <v>4</v>
      </c>
      <c r="B243" s="203" t="s">
        <v>538</v>
      </c>
      <c r="C243" s="77">
        <v>2016</v>
      </c>
      <c r="D243" s="262">
        <v>4855</v>
      </c>
    </row>
    <row r="244" spans="1:4" s="50" customFormat="1">
      <c r="A244" s="96">
        <v>5</v>
      </c>
      <c r="B244" s="203" t="s">
        <v>539</v>
      </c>
      <c r="C244" s="77">
        <v>2016</v>
      </c>
      <c r="D244" s="262">
        <v>900</v>
      </c>
    </row>
    <row r="245" spans="1:4" s="50" customFormat="1">
      <c r="A245" s="96">
        <v>6</v>
      </c>
      <c r="B245" s="203" t="s">
        <v>540</v>
      </c>
      <c r="C245" s="77">
        <v>2017</v>
      </c>
      <c r="D245" s="262">
        <v>1967.59</v>
      </c>
    </row>
    <row r="246" spans="1:4" s="50" customFormat="1">
      <c r="A246" s="96">
        <v>7</v>
      </c>
      <c r="B246" s="205" t="s">
        <v>477</v>
      </c>
      <c r="C246" s="82">
        <v>2017</v>
      </c>
      <c r="D246" s="279">
        <v>5904</v>
      </c>
    </row>
    <row r="247" spans="1:4" s="50" customFormat="1">
      <c r="A247" s="96">
        <v>8</v>
      </c>
      <c r="B247" s="203" t="s">
        <v>478</v>
      </c>
      <c r="C247" s="77">
        <v>2017</v>
      </c>
      <c r="D247" s="264">
        <v>6150</v>
      </c>
    </row>
    <row r="248" spans="1:4" s="50" customFormat="1">
      <c r="A248" s="96">
        <v>9</v>
      </c>
      <c r="B248" s="203" t="s">
        <v>479</v>
      </c>
      <c r="C248" s="77">
        <v>2017</v>
      </c>
      <c r="D248" s="264">
        <v>7380</v>
      </c>
    </row>
    <row r="249" spans="1:4" s="50" customFormat="1">
      <c r="A249" s="96">
        <v>10</v>
      </c>
      <c r="B249" s="203" t="s">
        <v>480</v>
      </c>
      <c r="C249" s="77">
        <v>2017</v>
      </c>
      <c r="D249" s="264">
        <v>7380</v>
      </c>
    </row>
    <row r="250" spans="1:4" s="50" customFormat="1">
      <c r="A250" s="96">
        <v>11</v>
      </c>
      <c r="B250" s="203" t="s">
        <v>481</v>
      </c>
      <c r="C250" s="77">
        <v>2017</v>
      </c>
      <c r="D250" s="264">
        <v>9382.44</v>
      </c>
    </row>
    <row r="251" spans="1:4" s="50" customFormat="1" ht="25.5">
      <c r="A251" s="96">
        <v>12</v>
      </c>
      <c r="B251" s="203" t="s">
        <v>541</v>
      </c>
      <c r="C251" s="77">
        <v>2017</v>
      </c>
      <c r="D251" s="262">
        <v>13370</v>
      </c>
    </row>
    <row r="252" spans="1:4" s="50" customFormat="1">
      <c r="A252" s="96">
        <v>13</v>
      </c>
      <c r="B252" s="205" t="s">
        <v>482</v>
      </c>
      <c r="C252" s="82">
        <v>2017</v>
      </c>
      <c r="D252" s="279">
        <v>3075</v>
      </c>
    </row>
    <row r="253" spans="1:4" s="50" customFormat="1">
      <c r="A253" s="96">
        <v>14</v>
      </c>
      <c r="B253" s="205" t="s">
        <v>483</v>
      </c>
      <c r="C253" s="82">
        <v>2017</v>
      </c>
      <c r="D253" s="279">
        <v>861</v>
      </c>
    </row>
    <row r="254" spans="1:4" s="50" customFormat="1">
      <c r="A254" s="96">
        <v>15</v>
      </c>
      <c r="B254" s="205" t="s">
        <v>484</v>
      </c>
      <c r="C254" s="82">
        <v>2017</v>
      </c>
      <c r="D254" s="279">
        <v>2952</v>
      </c>
    </row>
    <row r="255" spans="1:4" s="50" customFormat="1">
      <c r="A255" s="96">
        <v>16</v>
      </c>
      <c r="B255" s="205" t="s">
        <v>485</v>
      </c>
      <c r="C255" s="82">
        <v>2017</v>
      </c>
      <c r="D255" s="279">
        <v>3075</v>
      </c>
    </row>
    <row r="256" spans="1:4" s="50" customFormat="1">
      <c r="A256" s="96">
        <v>17</v>
      </c>
      <c r="B256" s="205" t="s">
        <v>486</v>
      </c>
      <c r="C256" s="82">
        <v>2017</v>
      </c>
      <c r="D256" s="279">
        <v>2029.5</v>
      </c>
    </row>
    <row r="257" spans="1:4" s="50" customFormat="1">
      <c r="A257" s="96">
        <v>18</v>
      </c>
      <c r="B257" s="205" t="s">
        <v>487</v>
      </c>
      <c r="C257" s="82">
        <v>2017</v>
      </c>
      <c r="D257" s="279">
        <v>1906.5</v>
      </c>
    </row>
    <row r="258" spans="1:4" s="50" customFormat="1">
      <c r="A258" s="96">
        <v>19</v>
      </c>
      <c r="B258" s="205" t="s">
        <v>488</v>
      </c>
      <c r="C258" s="82">
        <v>2017</v>
      </c>
      <c r="D258" s="279">
        <v>1107</v>
      </c>
    </row>
    <row r="259" spans="1:4" s="50" customFormat="1">
      <c r="A259" s="96">
        <v>20</v>
      </c>
      <c r="B259" s="205" t="s">
        <v>489</v>
      </c>
      <c r="C259" s="82">
        <v>2017</v>
      </c>
      <c r="D259" s="279">
        <v>2214</v>
      </c>
    </row>
    <row r="260" spans="1:4" s="50" customFormat="1">
      <c r="A260" s="96">
        <v>21</v>
      </c>
      <c r="B260" s="203" t="s">
        <v>542</v>
      </c>
      <c r="C260" s="77">
        <v>2017</v>
      </c>
      <c r="D260" s="262">
        <v>2400</v>
      </c>
    </row>
    <row r="261" spans="1:4" s="50" customFormat="1">
      <c r="A261" s="96">
        <v>22</v>
      </c>
      <c r="B261" s="203" t="s">
        <v>543</v>
      </c>
      <c r="C261" s="77">
        <v>2017</v>
      </c>
      <c r="D261" s="262">
        <v>1490</v>
      </c>
    </row>
    <row r="262" spans="1:4">
      <c r="A262" s="428" t="s">
        <v>8</v>
      </c>
      <c r="B262" s="428"/>
      <c r="C262" s="428"/>
      <c r="D262" s="133">
        <f>SUM(D240:D261)</f>
        <v>86289.4</v>
      </c>
    </row>
    <row r="263" spans="1:4">
      <c r="A263" s="421" t="s">
        <v>715</v>
      </c>
      <c r="B263" s="421"/>
      <c r="C263" s="421"/>
      <c r="D263" s="421"/>
    </row>
    <row r="264" spans="1:4" ht="25.5">
      <c r="A264" s="189" t="s">
        <v>0</v>
      </c>
      <c r="B264" s="190" t="s">
        <v>12</v>
      </c>
      <c r="C264" s="189" t="s">
        <v>10</v>
      </c>
      <c r="D264" s="144" t="s">
        <v>11</v>
      </c>
    </row>
    <row r="265" spans="1:4" s="50" customFormat="1">
      <c r="A265" s="146">
        <v>1</v>
      </c>
      <c r="B265" s="234" t="s">
        <v>544</v>
      </c>
      <c r="C265" s="83">
        <v>2015</v>
      </c>
      <c r="D265" s="296">
        <v>1140</v>
      </c>
    </row>
    <row r="266" spans="1:4" s="50" customFormat="1">
      <c r="A266" s="146">
        <v>2</v>
      </c>
      <c r="B266" s="204" t="s">
        <v>545</v>
      </c>
      <c r="C266" s="80">
        <v>2015</v>
      </c>
      <c r="D266" s="265">
        <v>1954.15</v>
      </c>
    </row>
    <row r="267" spans="1:4" s="50" customFormat="1">
      <c r="A267" s="146">
        <v>3</v>
      </c>
      <c r="B267" s="81" t="s">
        <v>546</v>
      </c>
      <c r="C267" s="79">
        <v>2016</v>
      </c>
      <c r="D267" s="143">
        <v>3650</v>
      </c>
    </row>
    <row r="268" spans="1:4" s="50" customFormat="1">
      <c r="A268" s="146">
        <v>4</v>
      </c>
      <c r="B268" s="81" t="s">
        <v>547</v>
      </c>
      <c r="C268" s="79">
        <v>2016</v>
      </c>
      <c r="D268" s="143">
        <v>3129</v>
      </c>
    </row>
    <row r="269" spans="1:4" s="50" customFormat="1" ht="25.5">
      <c r="A269" s="146">
        <v>5</v>
      </c>
      <c r="B269" s="81" t="s">
        <v>548</v>
      </c>
      <c r="C269" s="79">
        <v>2016</v>
      </c>
      <c r="D269" s="143">
        <v>1500</v>
      </c>
    </row>
    <row r="270" spans="1:4" s="50" customFormat="1">
      <c r="A270" s="146">
        <v>6</v>
      </c>
      <c r="B270" s="203" t="s">
        <v>549</v>
      </c>
      <c r="C270" s="77">
        <v>2017</v>
      </c>
      <c r="D270" s="262">
        <v>41569.08</v>
      </c>
    </row>
    <row r="271" spans="1:4" s="50" customFormat="1">
      <c r="A271" s="146">
        <v>7</v>
      </c>
      <c r="B271" s="203" t="s">
        <v>550</v>
      </c>
      <c r="C271" s="77">
        <v>2017</v>
      </c>
      <c r="D271" s="262">
        <v>23999.759999999998</v>
      </c>
    </row>
    <row r="272" spans="1:4" s="50" customFormat="1">
      <c r="A272" s="146">
        <v>8</v>
      </c>
      <c r="B272" s="203" t="s">
        <v>496</v>
      </c>
      <c r="C272" s="77">
        <v>2017</v>
      </c>
      <c r="D272" s="262">
        <v>1353</v>
      </c>
    </row>
    <row r="273" spans="1:4" s="50" customFormat="1">
      <c r="A273" s="146">
        <v>9</v>
      </c>
      <c r="B273" s="203" t="s">
        <v>497</v>
      </c>
      <c r="C273" s="77">
        <v>2017</v>
      </c>
      <c r="D273" s="262">
        <v>6150</v>
      </c>
    </row>
    <row r="274" spans="1:4" s="50" customFormat="1">
      <c r="A274" s="146">
        <v>10</v>
      </c>
      <c r="B274" s="203" t="s">
        <v>498</v>
      </c>
      <c r="C274" s="77">
        <v>2017</v>
      </c>
      <c r="D274" s="262">
        <v>2460</v>
      </c>
    </row>
    <row r="275" spans="1:4" s="50" customFormat="1">
      <c r="A275" s="146">
        <v>11</v>
      </c>
      <c r="B275" s="203" t="s">
        <v>551</v>
      </c>
      <c r="C275" s="77">
        <v>2017</v>
      </c>
      <c r="D275" s="262">
        <v>3000</v>
      </c>
    </row>
    <row r="276" spans="1:4" s="50" customFormat="1">
      <c r="A276" s="146">
        <v>12</v>
      </c>
      <c r="B276" s="203" t="s">
        <v>552</v>
      </c>
      <c r="C276" s="77">
        <v>2018</v>
      </c>
      <c r="D276" s="262">
        <v>448</v>
      </c>
    </row>
    <row r="277" spans="1:4">
      <c r="A277" s="428" t="s">
        <v>8</v>
      </c>
      <c r="B277" s="428"/>
      <c r="C277" s="428"/>
      <c r="D277" s="133">
        <f>SUM(D265:D276)</f>
        <v>90352.99</v>
      </c>
    </row>
    <row r="278" spans="1:4" s="16" customFormat="1">
      <c r="A278" s="427" t="s">
        <v>71</v>
      </c>
      <c r="B278" s="427"/>
      <c r="C278" s="427"/>
      <c r="D278" s="427"/>
    </row>
    <row r="279" spans="1:4">
      <c r="A279" s="421" t="s">
        <v>712</v>
      </c>
      <c r="B279" s="421"/>
      <c r="C279" s="421"/>
      <c r="D279" s="421"/>
    </row>
    <row r="280" spans="1:4" ht="25.5">
      <c r="A280" s="189" t="s">
        <v>0</v>
      </c>
      <c r="B280" s="190" t="s">
        <v>9</v>
      </c>
      <c r="C280" s="189" t="s">
        <v>10</v>
      </c>
      <c r="D280" s="144" t="s">
        <v>11</v>
      </c>
    </row>
    <row r="281" spans="1:4" s="50" customFormat="1">
      <c r="A281" s="230">
        <v>1</v>
      </c>
      <c r="B281" s="94" t="s">
        <v>565</v>
      </c>
      <c r="C281" s="96">
        <v>2015</v>
      </c>
      <c r="D281" s="260">
        <v>844</v>
      </c>
    </row>
    <row r="282" spans="1:4" s="50" customFormat="1">
      <c r="A282" s="230">
        <v>2</v>
      </c>
      <c r="B282" s="94" t="s">
        <v>566</v>
      </c>
      <c r="C282" s="96">
        <v>2016</v>
      </c>
      <c r="D282" s="260">
        <v>35670</v>
      </c>
    </row>
    <row r="283" spans="1:4" s="50" customFormat="1">
      <c r="A283" s="230">
        <v>3</v>
      </c>
      <c r="B283" s="192" t="s">
        <v>477</v>
      </c>
      <c r="C283" s="103">
        <v>2017</v>
      </c>
      <c r="D283" s="278">
        <v>5904</v>
      </c>
    </row>
    <row r="284" spans="1:4" s="50" customFormat="1">
      <c r="A284" s="230">
        <v>4</v>
      </c>
      <c r="B284" s="94" t="s">
        <v>478</v>
      </c>
      <c r="C284" s="96">
        <v>2017</v>
      </c>
      <c r="D284" s="260">
        <v>6150</v>
      </c>
    </row>
    <row r="285" spans="1:4" s="50" customFormat="1">
      <c r="A285" s="230">
        <v>5</v>
      </c>
      <c r="B285" s="94" t="s">
        <v>479</v>
      </c>
      <c r="C285" s="96">
        <v>2017</v>
      </c>
      <c r="D285" s="260">
        <v>7380</v>
      </c>
    </row>
    <row r="286" spans="1:4" s="50" customFormat="1">
      <c r="A286" s="230">
        <v>6</v>
      </c>
      <c r="B286" s="94" t="s">
        <v>480</v>
      </c>
      <c r="C286" s="96">
        <v>2017</v>
      </c>
      <c r="D286" s="260">
        <v>7380</v>
      </c>
    </row>
    <row r="287" spans="1:4" s="50" customFormat="1">
      <c r="A287" s="230">
        <v>7</v>
      </c>
      <c r="B287" s="94" t="s">
        <v>481</v>
      </c>
      <c r="C287" s="96">
        <v>2017</v>
      </c>
      <c r="D287" s="260">
        <v>9382.44</v>
      </c>
    </row>
    <row r="288" spans="1:4" s="50" customFormat="1">
      <c r="A288" s="230">
        <v>8</v>
      </c>
      <c r="B288" s="192" t="s">
        <v>567</v>
      </c>
      <c r="C288" s="103">
        <v>2017</v>
      </c>
      <c r="D288" s="278">
        <v>9077.4</v>
      </c>
    </row>
    <row r="289" spans="1:4" s="50" customFormat="1">
      <c r="A289" s="230">
        <v>9</v>
      </c>
      <c r="B289" s="192" t="s">
        <v>568</v>
      </c>
      <c r="C289" s="103">
        <v>2017</v>
      </c>
      <c r="D289" s="278">
        <v>4649.3999999999996</v>
      </c>
    </row>
    <row r="290" spans="1:4" s="50" customFormat="1">
      <c r="A290" s="230">
        <v>10</v>
      </c>
      <c r="B290" s="192" t="s">
        <v>482</v>
      </c>
      <c r="C290" s="103">
        <v>2017</v>
      </c>
      <c r="D290" s="278">
        <v>3075</v>
      </c>
    </row>
    <row r="291" spans="1:4" s="50" customFormat="1">
      <c r="A291" s="230">
        <v>11</v>
      </c>
      <c r="B291" s="192" t="s">
        <v>483</v>
      </c>
      <c r="C291" s="103">
        <v>2017</v>
      </c>
      <c r="D291" s="278">
        <v>861</v>
      </c>
    </row>
    <row r="292" spans="1:4" s="50" customFormat="1">
      <c r="A292" s="230">
        <v>12</v>
      </c>
      <c r="B292" s="192" t="s">
        <v>484</v>
      </c>
      <c r="C292" s="103">
        <v>2017</v>
      </c>
      <c r="D292" s="278">
        <v>2952</v>
      </c>
    </row>
    <row r="293" spans="1:4" s="50" customFormat="1">
      <c r="A293" s="230">
        <v>13</v>
      </c>
      <c r="B293" s="192" t="s">
        <v>485</v>
      </c>
      <c r="C293" s="103">
        <v>2017</v>
      </c>
      <c r="D293" s="278">
        <v>3075</v>
      </c>
    </row>
    <row r="294" spans="1:4" s="50" customFormat="1">
      <c r="A294" s="230">
        <v>14</v>
      </c>
      <c r="B294" s="192" t="s">
        <v>486</v>
      </c>
      <c r="C294" s="103">
        <v>2017</v>
      </c>
      <c r="D294" s="278">
        <v>2029.5</v>
      </c>
    </row>
    <row r="295" spans="1:4" s="50" customFormat="1">
      <c r="A295" s="230">
        <v>15</v>
      </c>
      <c r="B295" s="192" t="s">
        <v>487</v>
      </c>
      <c r="C295" s="103">
        <v>2017</v>
      </c>
      <c r="D295" s="278">
        <v>1906.5</v>
      </c>
    </row>
    <row r="296" spans="1:4" s="50" customFormat="1">
      <c r="A296" s="230">
        <v>16</v>
      </c>
      <c r="B296" s="192" t="s">
        <v>488</v>
      </c>
      <c r="C296" s="103">
        <v>2017</v>
      </c>
      <c r="D296" s="278">
        <v>1107</v>
      </c>
    </row>
    <row r="297" spans="1:4" s="50" customFormat="1">
      <c r="A297" s="230">
        <v>17</v>
      </c>
      <c r="B297" s="192" t="s">
        <v>489</v>
      </c>
      <c r="C297" s="103">
        <v>2017</v>
      </c>
      <c r="D297" s="278">
        <v>2214</v>
      </c>
    </row>
    <row r="298" spans="1:4" s="50" customFormat="1">
      <c r="A298" s="230">
        <v>18</v>
      </c>
      <c r="B298" s="192" t="s">
        <v>889</v>
      </c>
      <c r="C298" s="258">
        <v>2018</v>
      </c>
      <c r="D298" s="280">
        <v>3600</v>
      </c>
    </row>
    <row r="299" spans="1:4">
      <c r="A299" s="428" t="s">
        <v>8</v>
      </c>
      <c r="B299" s="428"/>
      <c r="C299" s="428"/>
      <c r="D299" s="133">
        <f>SUM(D281:D298)</f>
        <v>107257.23999999999</v>
      </c>
    </row>
    <row r="300" spans="1:4">
      <c r="A300" s="421" t="s">
        <v>713</v>
      </c>
      <c r="B300" s="421"/>
      <c r="C300" s="421"/>
      <c r="D300" s="421"/>
    </row>
    <row r="301" spans="1:4" ht="25.5">
      <c r="A301" s="189" t="s">
        <v>0</v>
      </c>
      <c r="B301" s="190" t="s">
        <v>12</v>
      </c>
      <c r="C301" s="189" t="s">
        <v>10</v>
      </c>
      <c r="D301" s="144" t="s">
        <v>11</v>
      </c>
    </row>
    <row r="302" spans="1:4" s="50" customFormat="1">
      <c r="A302" s="230">
        <v>1</v>
      </c>
      <c r="B302" s="94" t="s">
        <v>569</v>
      </c>
      <c r="C302" s="96">
        <v>2015</v>
      </c>
      <c r="D302" s="200">
        <v>1899</v>
      </c>
    </row>
    <row r="303" spans="1:4" s="50" customFormat="1">
      <c r="A303" s="230">
        <v>2</v>
      </c>
      <c r="B303" s="94" t="s">
        <v>570</v>
      </c>
      <c r="C303" s="96">
        <v>2017</v>
      </c>
      <c r="D303" s="200">
        <v>29342.880000000001</v>
      </c>
    </row>
    <row r="304" spans="1:4" s="50" customFormat="1">
      <c r="A304" s="230">
        <v>3</v>
      </c>
      <c r="B304" s="94" t="s">
        <v>495</v>
      </c>
      <c r="C304" s="96">
        <v>2017</v>
      </c>
      <c r="D304" s="200">
        <v>13333.2</v>
      </c>
    </row>
    <row r="305" spans="1:4" s="50" customFormat="1">
      <c r="A305" s="230">
        <v>4</v>
      </c>
      <c r="B305" s="94" t="s">
        <v>496</v>
      </c>
      <c r="C305" s="96">
        <v>2017</v>
      </c>
      <c r="D305" s="200">
        <v>1353</v>
      </c>
    </row>
    <row r="306" spans="1:4" s="50" customFormat="1">
      <c r="A306" s="230">
        <v>5</v>
      </c>
      <c r="B306" s="94" t="s">
        <v>497</v>
      </c>
      <c r="C306" s="96">
        <v>2017</v>
      </c>
      <c r="D306" s="200">
        <v>6150</v>
      </c>
    </row>
    <row r="307" spans="1:4" s="50" customFormat="1">
      <c r="A307" s="230">
        <v>6</v>
      </c>
      <c r="B307" s="94" t="s">
        <v>498</v>
      </c>
      <c r="C307" s="96">
        <v>2017</v>
      </c>
      <c r="D307" s="200">
        <v>2460</v>
      </c>
    </row>
    <row r="308" spans="1:4">
      <c r="A308" s="428" t="s">
        <v>8</v>
      </c>
      <c r="B308" s="428"/>
      <c r="C308" s="428"/>
      <c r="D308" s="133">
        <f>SUM(D302:D307)</f>
        <v>54538.080000000002</v>
      </c>
    </row>
    <row r="309" spans="1:4" s="16" customFormat="1">
      <c r="A309" s="427" t="s">
        <v>590</v>
      </c>
      <c r="B309" s="427"/>
      <c r="C309" s="427"/>
      <c r="D309" s="427"/>
    </row>
    <row r="310" spans="1:4">
      <c r="A310" s="421" t="s">
        <v>712</v>
      </c>
      <c r="B310" s="421"/>
      <c r="C310" s="421"/>
      <c r="D310" s="421"/>
    </row>
    <row r="311" spans="1:4" ht="25.5">
      <c r="A311" s="189" t="s">
        <v>0</v>
      </c>
      <c r="B311" s="190" t="s">
        <v>9</v>
      </c>
      <c r="C311" s="189" t="s">
        <v>10</v>
      </c>
      <c r="D311" s="144" t="s">
        <v>11</v>
      </c>
    </row>
    <row r="312" spans="1:4" s="50" customFormat="1">
      <c r="A312" s="230">
        <v>1</v>
      </c>
      <c r="B312" s="94" t="s">
        <v>591</v>
      </c>
      <c r="C312" s="96">
        <v>2015</v>
      </c>
      <c r="D312" s="200">
        <v>3305.4</v>
      </c>
    </row>
    <row r="313" spans="1:4" s="50" customFormat="1">
      <c r="A313" s="230">
        <v>2</v>
      </c>
      <c r="B313" s="94" t="s">
        <v>592</v>
      </c>
      <c r="C313" s="96">
        <v>2015</v>
      </c>
      <c r="D313" s="200">
        <v>3156.63</v>
      </c>
    </row>
    <row r="314" spans="1:4" s="50" customFormat="1">
      <c r="A314" s="230">
        <v>3</v>
      </c>
      <c r="B314" s="94" t="s">
        <v>593</v>
      </c>
      <c r="C314" s="96">
        <v>2017</v>
      </c>
      <c r="D314" s="200">
        <v>1160</v>
      </c>
    </row>
    <row r="315" spans="1:4" s="50" customFormat="1">
      <c r="A315" s="230">
        <v>4</v>
      </c>
      <c r="B315" s="192" t="s">
        <v>477</v>
      </c>
      <c r="C315" s="103">
        <v>2017</v>
      </c>
      <c r="D315" s="278">
        <v>5904</v>
      </c>
    </row>
    <row r="316" spans="1:4" s="50" customFormat="1">
      <c r="A316" s="230">
        <v>5</v>
      </c>
      <c r="B316" s="94" t="s">
        <v>478</v>
      </c>
      <c r="C316" s="96">
        <v>2017</v>
      </c>
      <c r="D316" s="260">
        <v>6150</v>
      </c>
    </row>
    <row r="317" spans="1:4" s="50" customFormat="1">
      <c r="A317" s="230">
        <v>6</v>
      </c>
      <c r="B317" s="94" t="s">
        <v>479</v>
      </c>
      <c r="C317" s="96">
        <v>2017</v>
      </c>
      <c r="D317" s="260">
        <v>7380</v>
      </c>
    </row>
    <row r="318" spans="1:4" s="50" customFormat="1">
      <c r="A318" s="230">
        <v>7</v>
      </c>
      <c r="B318" s="94" t="s">
        <v>480</v>
      </c>
      <c r="C318" s="96">
        <v>2017</v>
      </c>
      <c r="D318" s="260">
        <v>7380</v>
      </c>
    </row>
    <row r="319" spans="1:4" s="50" customFormat="1">
      <c r="A319" s="230">
        <v>8</v>
      </c>
      <c r="B319" s="94" t="s">
        <v>481</v>
      </c>
      <c r="C319" s="96">
        <v>2017</v>
      </c>
      <c r="D319" s="260">
        <v>9382.44</v>
      </c>
    </row>
    <row r="320" spans="1:4" s="50" customFormat="1">
      <c r="A320" s="230">
        <v>9</v>
      </c>
      <c r="B320" s="94" t="s">
        <v>594</v>
      </c>
      <c r="C320" s="96">
        <v>2017</v>
      </c>
      <c r="D320" s="260">
        <v>5473.5</v>
      </c>
    </row>
    <row r="321" spans="1:4" s="50" customFormat="1">
      <c r="A321" s="230">
        <v>10</v>
      </c>
      <c r="B321" s="94" t="s">
        <v>595</v>
      </c>
      <c r="C321" s="96">
        <v>2017</v>
      </c>
      <c r="D321" s="260">
        <v>6200</v>
      </c>
    </row>
    <row r="322" spans="1:4" s="50" customFormat="1">
      <c r="A322" s="230">
        <v>11</v>
      </c>
      <c r="B322" s="94" t="s">
        <v>596</v>
      </c>
      <c r="C322" s="96">
        <v>2017</v>
      </c>
      <c r="D322" s="260">
        <v>3025.8</v>
      </c>
    </row>
    <row r="323" spans="1:4" s="50" customFormat="1">
      <c r="A323" s="230">
        <v>12</v>
      </c>
      <c r="B323" s="192" t="s">
        <v>482</v>
      </c>
      <c r="C323" s="103">
        <v>2017</v>
      </c>
      <c r="D323" s="278">
        <v>3075</v>
      </c>
    </row>
    <row r="324" spans="1:4" s="50" customFormat="1">
      <c r="A324" s="230">
        <v>13</v>
      </c>
      <c r="B324" s="192" t="s">
        <v>483</v>
      </c>
      <c r="C324" s="103">
        <v>2017</v>
      </c>
      <c r="D324" s="278">
        <v>861</v>
      </c>
    </row>
    <row r="325" spans="1:4" s="50" customFormat="1">
      <c r="A325" s="230">
        <v>14</v>
      </c>
      <c r="B325" s="192" t="s">
        <v>484</v>
      </c>
      <c r="C325" s="103">
        <v>2017</v>
      </c>
      <c r="D325" s="278">
        <v>2952</v>
      </c>
    </row>
    <row r="326" spans="1:4" s="50" customFormat="1">
      <c r="A326" s="230">
        <v>15</v>
      </c>
      <c r="B326" s="192" t="s">
        <v>485</v>
      </c>
      <c r="C326" s="103">
        <v>2017</v>
      </c>
      <c r="D326" s="278">
        <v>3075</v>
      </c>
    </row>
    <row r="327" spans="1:4" s="50" customFormat="1">
      <c r="A327" s="230">
        <v>16</v>
      </c>
      <c r="B327" s="192" t="s">
        <v>486</v>
      </c>
      <c r="C327" s="103">
        <v>2017</v>
      </c>
      <c r="D327" s="278">
        <v>2029.5</v>
      </c>
    </row>
    <row r="328" spans="1:4" s="50" customFormat="1">
      <c r="A328" s="230">
        <v>17</v>
      </c>
      <c r="B328" s="192" t="s">
        <v>487</v>
      </c>
      <c r="C328" s="103">
        <v>2017</v>
      </c>
      <c r="D328" s="278">
        <v>1906.5</v>
      </c>
    </row>
    <row r="329" spans="1:4" s="50" customFormat="1">
      <c r="A329" s="230">
        <v>18</v>
      </c>
      <c r="B329" s="192" t="s">
        <v>488</v>
      </c>
      <c r="C329" s="103">
        <v>2017</v>
      </c>
      <c r="D329" s="196">
        <v>1107</v>
      </c>
    </row>
    <row r="330" spans="1:4" s="50" customFormat="1">
      <c r="A330" s="230">
        <v>19</v>
      </c>
      <c r="B330" s="192" t="s">
        <v>489</v>
      </c>
      <c r="C330" s="103">
        <v>2017</v>
      </c>
      <c r="D330" s="196">
        <v>2214</v>
      </c>
    </row>
    <row r="331" spans="1:4" s="50" customFormat="1">
      <c r="A331" s="230">
        <v>20</v>
      </c>
      <c r="B331" s="192" t="s">
        <v>892</v>
      </c>
      <c r="C331" s="103">
        <v>2018</v>
      </c>
      <c r="D331" s="196">
        <v>16800</v>
      </c>
    </row>
    <row r="332" spans="1:4" s="50" customFormat="1">
      <c r="A332" s="230">
        <v>21</v>
      </c>
      <c r="B332" s="192" t="s">
        <v>893</v>
      </c>
      <c r="C332" s="103">
        <v>2018</v>
      </c>
      <c r="D332" s="196">
        <v>86800</v>
      </c>
    </row>
    <row r="333" spans="1:4">
      <c r="A333" s="428" t="s">
        <v>8</v>
      </c>
      <c r="B333" s="428"/>
      <c r="C333" s="428"/>
      <c r="D333" s="133">
        <f>SUM(D312:D332)</f>
        <v>179337.77000000002</v>
      </c>
    </row>
    <row r="334" spans="1:4">
      <c r="A334" s="421" t="s">
        <v>713</v>
      </c>
      <c r="B334" s="421"/>
      <c r="C334" s="421"/>
      <c r="D334" s="421"/>
    </row>
    <row r="335" spans="1:4" ht="25.5">
      <c r="A335" s="189" t="s">
        <v>0</v>
      </c>
      <c r="B335" s="190" t="s">
        <v>12</v>
      </c>
      <c r="C335" s="189" t="s">
        <v>10</v>
      </c>
      <c r="D335" s="144" t="s">
        <v>11</v>
      </c>
    </row>
    <row r="336" spans="1:4" s="50" customFormat="1">
      <c r="A336" s="230">
        <v>1</v>
      </c>
      <c r="B336" s="94" t="s">
        <v>597</v>
      </c>
      <c r="C336" s="96">
        <v>2015</v>
      </c>
      <c r="D336" s="200">
        <v>1304.1300000000001</v>
      </c>
    </row>
    <row r="337" spans="1:4" s="50" customFormat="1">
      <c r="A337" s="230">
        <v>2</v>
      </c>
      <c r="B337" s="94" t="s">
        <v>549</v>
      </c>
      <c r="C337" s="96">
        <v>2017</v>
      </c>
      <c r="D337" s="200">
        <v>41569.08</v>
      </c>
    </row>
    <row r="338" spans="1:4" s="50" customFormat="1">
      <c r="A338" s="230">
        <v>3</v>
      </c>
      <c r="B338" s="94" t="s">
        <v>550</v>
      </c>
      <c r="C338" s="96">
        <v>2017</v>
      </c>
      <c r="D338" s="200">
        <v>23999.759999999998</v>
      </c>
    </row>
    <row r="339" spans="1:4" s="50" customFormat="1">
      <c r="A339" s="230">
        <v>4</v>
      </c>
      <c r="B339" s="94" t="s">
        <v>496</v>
      </c>
      <c r="C339" s="96">
        <v>2017</v>
      </c>
      <c r="D339" s="200">
        <v>1353</v>
      </c>
    </row>
    <row r="340" spans="1:4" s="50" customFormat="1">
      <c r="A340" s="230">
        <v>5</v>
      </c>
      <c r="B340" s="94" t="s">
        <v>497</v>
      </c>
      <c r="C340" s="96">
        <v>2017</v>
      </c>
      <c r="D340" s="200">
        <v>6150</v>
      </c>
    </row>
    <row r="341" spans="1:4" s="50" customFormat="1">
      <c r="A341" s="230">
        <v>6</v>
      </c>
      <c r="B341" s="94" t="s">
        <v>498</v>
      </c>
      <c r="C341" s="96">
        <v>2017</v>
      </c>
      <c r="D341" s="200">
        <v>2460</v>
      </c>
    </row>
    <row r="342" spans="1:4" s="50" customFormat="1">
      <c r="A342" s="230">
        <v>7</v>
      </c>
      <c r="B342" s="94" t="s">
        <v>598</v>
      </c>
      <c r="C342" s="96">
        <v>2017</v>
      </c>
      <c r="D342" s="87">
        <v>1402.2</v>
      </c>
    </row>
    <row r="343" spans="1:4">
      <c r="A343" s="428" t="s">
        <v>8</v>
      </c>
      <c r="B343" s="428"/>
      <c r="C343" s="428"/>
      <c r="D343" s="133">
        <f>SUM(D336:D342)</f>
        <v>78238.17</v>
      </c>
    </row>
    <row r="344" spans="1:4" s="16" customFormat="1">
      <c r="A344" s="427" t="s">
        <v>602</v>
      </c>
      <c r="B344" s="427"/>
      <c r="C344" s="427"/>
      <c r="D344" s="427"/>
    </row>
    <row r="345" spans="1:4">
      <c r="A345" s="421" t="s">
        <v>712</v>
      </c>
      <c r="B345" s="421"/>
      <c r="C345" s="421"/>
      <c r="D345" s="421"/>
    </row>
    <row r="346" spans="1:4" ht="25.5">
      <c r="A346" s="189" t="s">
        <v>0</v>
      </c>
      <c r="B346" s="190" t="s">
        <v>9</v>
      </c>
      <c r="C346" s="189" t="s">
        <v>10</v>
      </c>
      <c r="D346" s="144" t="s">
        <v>11</v>
      </c>
    </row>
    <row r="347" spans="1:4" s="50" customFormat="1">
      <c r="A347" s="119">
        <v>1</v>
      </c>
      <c r="B347" s="94" t="s">
        <v>610</v>
      </c>
      <c r="C347" s="96">
        <v>2017</v>
      </c>
      <c r="D347" s="200">
        <v>3966.75</v>
      </c>
    </row>
    <row r="348" spans="1:4" s="50" customFormat="1">
      <c r="A348" s="119">
        <v>2</v>
      </c>
      <c r="B348" s="192" t="s">
        <v>477</v>
      </c>
      <c r="C348" s="103">
        <v>2017</v>
      </c>
      <c r="D348" s="196">
        <v>5904</v>
      </c>
    </row>
    <row r="349" spans="1:4" s="50" customFormat="1">
      <c r="A349" s="119">
        <v>3</v>
      </c>
      <c r="B349" s="94" t="s">
        <v>478</v>
      </c>
      <c r="C349" s="96">
        <v>2017</v>
      </c>
      <c r="D349" s="200">
        <v>6150</v>
      </c>
    </row>
    <row r="350" spans="1:4" s="50" customFormat="1">
      <c r="A350" s="119">
        <v>4</v>
      </c>
      <c r="B350" s="94" t="s">
        <v>479</v>
      </c>
      <c r="C350" s="96">
        <v>2017</v>
      </c>
      <c r="D350" s="200">
        <v>7380</v>
      </c>
    </row>
    <row r="351" spans="1:4" s="50" customFormat="1">
      <c r="A351" s="119">
        <v>5</v>
      </c>
      <c r="B351" s="94" t="s">
        <v>480</v>
      </c>
      <c r="C351" s="96">
        <v>2017</v>
      </c>
      <c r="D351" s="200">
        <v>7380</v>
      </c>
    </row>
    <row r="352" spans="1:4" s="50" customFormat="1">
      <c r="A352" s="119">
        <v>6</v>
      </c>
      <c r="B352" s="94" t="s">
        <v>481</v>
      </c>
      <c r="C352" s="96">
        <v>2017</v>
      </c>
      <c r="D352" s="200">
        <v>9382.44</v>
      </c>
    </row>
    <row r="353" spans="1:4" s="50" customFormat="1" ht="25.5">
      <c r="A353" s="119">
        <v>7</v>
      </c>
      <c r="B353" s="94" t="s">
        <v>611</v>
      </c>
      <c r="C353" s="96">
        <v>2017</v>
      </c>
      <c r="D353" s="200">
        <v>9077.4</v>
      </c>
    </row>
    <row r="354" spans="1:4" s="50" customFormat="1">
      <c r="A354" s="119">
        <v>8</v>
      </c>
      <c r="B354" s="94" t="s">
        <v>612</v>
      </c>
      <c r="C354" s="96">
        <v>2017</v>
      </c>
      <c r="D354" s="200">
        <v>4649.3999999999996</v>
      </c>
    </row>
    <row r="355" spans="1:4" s="50" customFormat="1">
      <c r="A355" s="119">
        <v>9</v>
      </c>
      <c r="B355" s="192" t="s">
        <v>483</v>
      </c>
      <c r="C355" s="103">
        <v>2017</v>
      </c>
      <c r="D355" s="278">
        <v>861</v>
      </c>
    </row>
    <row r="356" spans="1:4" s="50" customFormat="1">
      <c r="A356" s="119">
        <v>10</v>
      </c>
      <c r="B356" s="192" t="s">
        <v>484</v>
      </c>
      <c r="C356" s="103">
        <v>2017</v>
      </c>
      <c r="D356" s="278">
        <v>2952</v>
      </c>
    </row>
    <row r="357" spans="1:4" s="50" customFormat="1">
      <c r="A357" s="119">
        <v>11</v>
      </c>
      <c r="B357" s="192" t="s">
        <v>482</v>
      </c>
      <c r="C357" s="103">
        <v>2017</v>
      </c>
      <c r="D357" s="278">
        <v>3075</v>
      </c>
    </row>
    <row r="358" spans="1:4" s="50" customFormat="1">
      <c r="A358" s="119">
        <v>12</v>
      </c>
      <c r="B358" s="192" t="s">
        <v>486</v>
      </c>
      <c r="C358" s="103">
        <v>2017</v>
      </c>
      <c r="D358" s="278">
        <v>2029.5</v>
      </c>
    </row>
    <row r="359" spans="1:4" s="50" customFormat="1">
      <c r="A359" s="119">
        <v>13</v>
      </c>
      <c r="B359" s="192" t="s">
        <v>487</v>
      </c>
      <c r="C359" s="103">
        <v>2017</v>
      </c>
      <c r="D359" s="278">
        <v>1906.5</v>
      </c>
    </row>
    <row r="360" spans="1:4" s="50" customFormat="1">
      <c r="A360" s="119">
        <v>14</v>
      </c>
      <c r="B360" s="192" t="s">
        <v>488</v>
      </c>
      <c r="C360" s="103">
        <v>2017</v>
      </c>
      <c r="D360" s="278">
        <v>1107</v>
      </c>
    </row>
    <row r="361" spans="1:4" s="50" customFormat="1">
      <c r="A361" s="119">
        <v>15</v>
      </c>
      <c r="B361" s="192" t="s">
        <v>489</v>
      </c>
      <c r="C361" s="103">
        <v>2017</v>
      </c>
      <c r="D361" s="278">
        <v>2214</v>
      </c>
    </row>
    <row r="362" spans="1:4" s="50" customFormat="1">
      <c r="A362" s="119">
        <v>16</v>
      </c>
      <c r="B362" s="94" t="s">
        <v>485</v>
      </c>
      <c r="C362" s="96">
        <v>2017</v>
      </c>
      <c r="D362" s="200">
        <v>3075</v>
      </c>
    </row>
    <row r="363" spans="1:4">
      <c r="A363" s="428" t="s">
        <v>8</v>
      </c>
      <c r="B363" s="428"/>
      <c r="C363" s="428"/>
      <c r="D363" s="133">
        <f>SUM(D347:D362)</f>
        <v>71109.990000000005</v>
      </c>
    </row>
    <row r="364" spans="1:4">
      <c r="A364" s="421" t="s">
        <v>713</v>
      </c>
      <c r="B364" s="421"/>
      <c r="C364" s="421"/>
      <c r="D364" s="421"/>
    </row>
    <row r="365" spans="1:4" ht="25.5">
      <c r="A365" s="189" t="s">
        <v>0</v>
      </c>
      <c r="B365" s="190" t="s">
        <v>12</v>
      </c>
      <c r="C365" s="189" t="s">
        <v>10</v>
      </c>
      <c r="D365" s="144" t="s">
        <v>11</v>
      </c>
    </row>
    <row r="366" spans="1:4" s="50" customFormat="1">
      <c r="A366" s="148">
        <v>1</v>
      </c>
      <c r="B366" s="281" t="s">
        <v>613</v>
      </c>
      <c r="C366" s="90">
        <v>2015</v>
      </c>
      <c r="D366" s="107">
        <v>2450.9299999999998</v>
      </c>
    </row>
    <row r="367" spans="1:4" s="50" customFormat="1">
      <c r="A367" s="148">
        <v>2</v>
      </c>
      <c r="B367" s="94" t="s">
        <v>570</v>
      </c>
      <c r="C367" s="96">
        <v>2017</v>
      </c>
      <c r="D367" s="200">
        <v>41569.08</v>
      </c>
    </row>
    <row r="368" spans="1:4" s="50" customFormat="1">
      <c r="A368" s="148">
        <v>3</v>
      </c>
      <c r="B368" s="94" t="s">
        <v>495</v>
      </c>
      <c r="C368" s="96">
        <v>2017</v>
      </c>
      <c r="D368" s="200">
        <v>23999.759999999998</v>
      </c>
    </row>
    <row r="369" spans="1:4" s="50" customFormat="1">
      <c r="A369" s="148">
        <v>4</v>
      </c>
      <c r="B369" s="94" t="s">
        <v>496</v>
      </c>
      <c r="C369" s="96">
        <v>2017</v>
      </c>
      <c r="D369" s="200">
        <v>1353</v>
      </c>
    </row>
    <row r="370" spans="1:4" s="50" customFormat="1">
      <c r="A370" s="148">
        <v>5</v>
      </c>
      <c r="B370" s="94" t="s">
        <v>497</v>
      </c>
      <c r="C370" s="96">
        <v>2017</v>
      </c>
      <c r="D370" s="200">
        <v>6150</v>
      </c>
    </row>
    <row r="371" spans="1:4" s="50" customFormat="1">
      <c r="A371" s="148">
        <v>6</v>
      </c>
      <c r="B371" s="94" t="s">
        <v>498</v>
      </c>
      <c r="C371" s="96">
        <v>2017</v>
      </c>
      <c r="D371" s="200">
        <v>2460</v>
      </c>
    </row>
    <row r="372" spans="1:4">
      <c r="A372" s="428" t="s">
        <v>8</v>
      </c>
      <c r="B372" s="428"/>
      <c r="C372" s="428"/>
      <c r="D372" s="133">
        <f>SUM(D366:D371)</f>
        <v>77982.77</v>
      </c>
    </row>
    <row r="373" spans="1:4" s="16" customFormat="1">
      <c r="A373" s="427" t="s">
        <v>72</v>
      </c>
      <c r="B373" s="427"/>
      <c r="C373" s="427"/>
      <c r="D373" s="427"/>
    </row>
    <row r="374" spans="1:4">
      <c r="A374" s="421" t="s">
        <v>712</v>
      </c>
      <c r="B374" s="421"/>
      <c r="C374" s="421"/>
      <c r="D374" s="421"/>
    </row>
    <row r="375" spans="1:4" ht="25.5">
      <c r="A375" s="189" t="s">
        <v>0</v>
      </c>
      <c r="B375" s="190" t="s">
        <v>9</v>
      </c>
      <c r="C375" s="189" t="s">
        <v>10</v>
      </c>
      <c r="D375" s="144" t="s">
        <v>11</v>
      </c>
    </row>
    <row r="376" spans="1:4">
      <c r="A376" s="90">
        <v>1</v>
      </c>
      <c r="B376" s="285" t="s">
        <v>634</v>
      </c>
      <c r="C376" s="286">
        <v>2016</v>
      </c>
      <c r="D376" s="287">
        <v>3075</v>
      </c>
    </row>
    <row r="377" spans="1:4">
      <c r="A377" s="90">
        <v>2</v>
      </c>
      <c r="B377" s="285" t="s">
        <v>635</v>
      </c>
      <c r="C377" s="286">
        <v>2017</v>
      </c>
      <c r="D377" s="287">
        <v>1625.11</v>
      </c>
    </row>
    <row r="378" spans="1:4">
      <c r="A378" s="90">
        <v>3</v>
      </c>
      <c r="B378" s="288" t="s">
        <v>477</v>
      </c>
      <c r="C378" s="289">
        <v>2017</v>
      </c>
      <c r="D378" s="290">
        <v>5904</v>
      </c>
    </row>
    <row r="379" spans="1:4">
      <c r="A379" s="90">
        <v>4</v>
      </c>
      <c r="B379" s="285" t="s">
        <v>478</v>
      </c>
      <c r="C379" s="286">
        <v>2017</v>
      </c>
      <c r="D379" s="287">
        <v>6150</v>
      </c>
    </row>
    <row r="380" spans="1:4">
      <c r="A380" s="90">
        <v>5</v>
      </c>
      <c r="B380" s="285" t="s">
        <v>479</v>
      </c>
      <c r="C380" s="286">
        <v>2017</v>
      </c>
      <c r="D380" s="287">
        <v>7380</v>
      </c>
    </row>
    <row r="381" spans="1:4">
      <c r="A381" s="90">
        <v>6</v>
      </c>
      <c r="B381" s="285" t="s">
        <v>480</v>
      </c>
      <c r="C381" s="286">
        <v>2017</v>
      </c>
      <c r="D381" s="287">
        <v>7380</v>
      </c>
    </row>
    <row r="382" spans="1:4">
      <c r="A382" s="90">
        <v>7</v>
      </c>
      <c r="B382" s="285" t="s">
        <v>481</v>
      </c>
      <c r="C382" s="286">
        <v>2017</v>
      </c>
      <c r="D382" s="287">
        <v>9382.44</v>
      </c>
    </row>
    <row r="383" spans="1:4">
      <c r="A383" s="90">
        <v>8</v>
      </c>
      <c r="B383" s="288" t="s">
        <v>636</v>
      </c>
      <c r="C383" s="289">
        <v>2017</v>
      </c>
      <c r="D383" s="290">
        <v>6338.68</v>
      </c>
    </row>
    <row r="384" spans="1:4">
      <c r="A384" s="90">
        <v>9</v>
      </c>
      <c r="B384" s="288" t="s">
        <v>637</v>
      </c>
      <c r="C384" s="289">
        <v>2018</v>
      </c>
      <c r="D384" s="290">
        <v>4995.01</v>
      </c>
    </row>
    <row r="385" spans="1:4">
      <c r="A385" s="90">
        <v>10</v>
      </c>
      <c r="B385" s="288" t="s">
        <v>482</v>
      </c>
      <c r="C385" s="289">
        <v>2017</v>
      </c>
      <c r="D385" s="290">
        <v>3075</v>
      </c>
    </row>
    <row r="386" spans="1:4">
      <c r="A386" s="90">
        <v>11</v>
      </c>
      <c r="B386" s="288" t="s">
        <v>483</v>
      </c>
      <c r="C386" s="289">
        <v>2017</v>
      </c>
      <c r="D386" s="290">
        <v>861</v>
      </c>
    </row>
    <row r="387" spans="1:4">
      <c r="A387" s="90">
        <v>12</v>
      </c>
      <c r="B387" s="288" t="s">
        <v>596</v>
      </c>
      <c r="C387" s="289">
        <v>2017</v>
      </c>
      <c r="D387" s="290">
        <v>2952</v>
      </c>
    </row>
    <row r="388" spans="1:4">
      <c r="A388" s="90">
        <v>13</v>
      </c>
      <c r="B388" s="288" t="s">
        <v>485</v>
      </c>
      <c r="C388" s="289">
        <v>2017</v>
      </c>
      <c r="D388" s="290">
        <v>3075</v>
      </c>
    </row>
    <row r="389" spans="1:4">
      <c r="A389" s="90">
        <v>14</v>
      </c>
      <c r="B389" s="288" t="s">
        <v>486</v>
      </c>
      <c r="C389" s="289">
        <v>2017</v>
      </c>
      <c r="D389" s="290">
        <v>2029.5</v>
      </c>
    </row>
    <row r="390" spans="1:4">
      <c r="A390" s="90">
        <v>15</v>
      </c>
      <c r="B390" s="288" t="s">
        <v>487</v>
      </c>
      <c r="C390" s="289">
        <v>2017</v>
      </c>
      <c r="D390" s="290">
        <v>1906.5</v>
      </c>
    </row>
    <row r="391" spans="1:4">
      <c r="A391" s="90">
        <v>16</v>
      </c>
      <c r="B391" s="288" t="s">
        <v>488</v>
      </c>
      <c r="C391" s="289">
        <v>2017</v>
      </c>
      <c r="D391" s="290">
        <v>1107</v>
      </c>
    </row>
    <row r="392" spans="1:4">
      <c r="A392" s="90">
        <v>17</v>
      </c>
      <c r="B392" s="288" t="s">
        <v>489</v>
      </c>
      <c r="C392" s="289">
        <v>2017</v>
      </c>
      <c r="D392" s="290">
        <v>2214</v>
      </c>
    </row>
    <row r="393" spans="1:4">
      <c r="A393" s="90">
        <v>18</v>
      </c>
      <c r="B393" s="285" t="s">
        <v>638</v>
      </c>
      <c r="C393" s="286">
        <v>2017</v>
      </c>
      <c r="D393" s="287">
        <v>849</v>
      </c>
    </row>
    <row r="394" spans="1:4">
      <c r="A394" s="90">
        <v>19</v>
      </c>
      <c r="B394" s="285" t="s">
        <v>639</v>
      </c>
      <c r="C394" s="286">
        <v>2017</v>
      </c>
      <c r="D394" s="287">
        <v>9077.4</v>
      </c>
    </row>
    <row r="395" spans="1:4">
      <c r="A395" s="90">
        <v>20</v>
      </c>
      <c r="B395" s="285" t="s">
        <v>542</v>
      </c>
      <c r="C395" s="286">
        <v>2017</v>
      </c>
      <c r="D395" s="287">
        <v>4649.3999999999996</v>
      </c>
    </row>
    <row r="396" spans="1:4">
      <c r="A396" s="428" t="s">
        <v>8</v>
      </c>
      <c r="B396" s="428"/>
      <c r="C396" s="428"/>
      <c r="D396" s="133">
        <f>SUM(D376:D395)</f>
        <v>84026.04</v>
      </c>
    </row>
    <row r="397" spans="1:4">
      <c r="A397" s="421" t="s">
        <v>713</v>
      </c>
      <c r="B397" s="421"/>
      <c r="C397" s="421"/>
      <c r="D397" s="421"/>
    </row>
    <row r="398" spans="1:4" ht="25.5">
      <c r="A398" s="189" t="s">
        <v>0</v>
      </c>
      <c r="B398" s="190" t="s">
        <v>12</v>
      </c>
      <c r="C398" s="189" t="s">
        <v>10</v>
      </c>
      <c r="D398" s="144" t="s">
        <v>11</v>
      </c>
    </row>
    <row r="399" spans="1:4" s="50" customFormat="1" ht="25.5">
      <c r="A399" s="149">
        <v>1</v>
      </c>
      <c r="B399" s="291" t="s">
        <v>640</v>
      </c>
      <c r="C399" s="292">
        <v>2015</v>
      </c>
      <c r="D399" s="293">
        <v>1680</v>
      </c>
    </row>
    <row r="400" spans="1:4" s="50" customFormat="1">
      <c r="A400" s="149">
        <v>2</v>
      </c>
      <c r="B400" s="291" t="s">
        <v>490</v>
      </c>
      <c r="C400" s="292">
        <v>2015</v>
      </c>
      <c r="D400" s="293">
        <v>1400</v>
      </c>
    </row>
    <row r="401" spans="1:4" s="50" customFormat="1">
      <c r="A401" s="149">
        <v>3</v>
      </c>
      <c r="B401" s="285" t="s">
        <v>641</v>
      </c>
      <c r="C401" s="286">
        <v>2015</v>
      </c>
      <c r="D401" s="287">
        <v>1806</v>
      </c>
    </row>
    <row r="402" spans="1:4" s="50" customFormat="1">
      <c r="A402" s="149">
        <v>4</v>
      </c>
      <c r="B402" s="285" t="s">
        <v>642</v>
      </c>
      <c r="C402" s="286">
        <v>2015</v>
      </c>
      <c r="D402" s="287">
        <v>998</v>
      </c>
    </row>
    <row r="403" spans="1:4" s="50" customFormat="1">
      <c r="A403" s="149">
        <v>5</v>
      </c>
      <c r="B403" s="285" t="s">
        <v>549</v>
      </c>
      <c r="C403" s="286">
        <v>2017</v>
      </c>
      <c r="D403" s="287">
        <v>41569.08</v>
      </c>
    </row>
    <row r="404" spans="1:4" s="50" customFormat="1">
      <c r="A404" s="149">
        <v>6</v>
      </c>
      <c r="B404" s="285" t="s">
        <v>643</v>
      </c>
      <c r="C404" s="286">
        <v>2017</v>
      </c>
      <c r="D404" s="287">
        <v>26666.400000000001</v>
      </c>
    </row>
    <row r="405" spans="1:4" s="50" customFormat="1">
      <c r="A405" s="149">
        <v>7</v>
      </c>
      <c r="B405" s="285" t="s">
        <v>496</v>
      </c>
      <c r="C405" s="286">
        <v>2017</v>
      </c>
      <c r="D405" s="287">
        <v>1353</v>
      </c>
    </row>
    <row r="406" spans="1:4" s="50" customFormat="1">
      <c r="A406" s="149">
        <v>8</v>
      </c>
      <c r="B406" s="285" t="s">
        <v>497</v>
      </c>
      <c r="C406" s="286">
        <v>2017</v>
      </c>
      <c r="D406" s="287">
        <v>6150</v>
      </c>
    </row>
    <row r="407" spans="1:4" s="50" customFormat="1">
      <c r="A407" s="149">
        <v>9</v>
      </c>
      <c r="B407" s="285" t="s">
        <v>498</v>
      </c>
      <c r="C407" s="286">
        <v>2017</v>
      </c>
      <c r="D407" s="287">
        <v>2460</v>
      </c>
    </row>
    <row r="408" spans="1:4">
      <c r="A408" s="428" t="s">
        <v>8</v>
      </c>
      <c r="B408" s="428"/>
      <c r="C408" s="428"/>
      <c r="D408" s="133">
        <f>SUM(D399:D407)</f>
        <v>84082.48000000001</v>
      </c>
    </row>
    <row r="409" spans="1:4" s="16" customFormat="1">
      <c r="A409" s="427" t="s">
        <v>73</v>
      </c>
      <c r="B409" s="427"/>
      <c r="C409" s="427"/>
      <c r="D409" s="427"/>
    </row>
    <row r="410" spans="1:4" s="16" customFormat="1">
      <c r="A410" s="421" t="s">
        <v>712</v>
      </c>
      <c r="B410" s="421"/>
      <c r="C410" s="421"/>
      <c r="D410" s="421"/>
    </row>
    <row r="411" spans="1:4" s="16" customFormat="1" ht="25.5">
      <c r="A411" s="189" t="s">
        <v>0</v>
      </c>
      <c r="B411" s="190" t="s">
        <v>9</v>
      </c>
      <c r="C411" s="189" t="s">
        <v>10</v>
      </c>
      <c r="D411" s="144" t="s">
        <v>11</v>
      </c>
    </row>
    <row r="412" spans="1:4" s="16" customFormat="1">
      <c r="A412" s="149">
        <v>1</v>
      </c>
      <c r="B412" s="282" t="s">
        <v>900</v>
      </c>
      <c r="C412" s="103">
        <v>2019</v>
      </c>
      <c r="D412" s="209">
        <v>979.99</v>
      </c>
    </row>
    <row r="413" spans="1:4" s="16" customFormat="1">
      <c r="A413" s="428" t="s">
        <v>8</v>
      </c>
      <c r="B413" s="428"/>
      <c r="C413" s="428"/>
      <c r="D413" s="133">
        <f>SUM(D412:D412)</f>
        <v>979.99</v>
      </c>
    </row>
    <row r="414" spans="1:4" s="16" customFormat="1">
      <c r="A414" s="427" t="s">
        <v>74</v>
      </c>
      <c r="B414" s="427"/>
      <c r="C414" s="427"/>
      <c r="D414" s="427"/>
    </row>
    <row r="415" spans="1:4" s="16" customFormat="1">
      <c r="A415" s="421" t="s">
        <v>712</v>
      </c>
      <c r="B415" s="421"/>
      <c r="C415" s="421"/>
      <c r="D415" s="421"/>
    </row>
    <row r="416" spans="1:4" s="16" customFormat="1" ht="25.5">
      <c r="A416" s="189" t="s">
        <v>0</v>
      </c>
      <c r="B416" s="190" t="s">
        <v>9</v>
      </c>
      <c r="C416" s="189" t="s">
        <v>10</v>
      </c>
      <c r="D416" s="144" t="s">
        <v>11</v>
      </c>
    </row>
    <row r="417" spans="1:4">
      <c r="A417" s="96">
        <v>1</v>
      </c>
      <c r="B417" s="283" t="s">
        <v>902</v>
      </c>
      <c r="C417" s="104">
        <v>2018</v>
      </c>
      <c r="D417" s="211">
        <v>5398.47</v>
      </c>
    </row>
    <row r="418" spans="1:4">
      <c r="A418" s="96">
        <v>2</v>
      </c>
      <c r="B418" s="284" t="s">
        <v>902</v>
      </c>
      <c r="C418" s="106">
        <v>2018</v>
      </c>
      <c r="D418" s="212">
        <v>5398.47</v>
      </c>
    </row>
    <row r="419" spans="1:4">
      <c r="A419" s="96">
        <v>3</v>
      </c>
      <c r="B419" s="94" t="s">
        <v>902</v>
      </c>
      <c r="C419" s="96">
        <v>2018</v>
      </c>
      <c r="D419" s="212">
        <v>5398.47</v>
      </c>
    </row>
    <row r="420" spans="1:4">
      <c r="A420" s="96">
        <v>4</v>
      </c>
      <c r="B420" s="94" t="s">
        <v>902</v>
      </c>
      <c r="C420" s="96">
        <v>2018</v>
      </c>
      <c r="D420" s="212">
        <v>5398.47</v>
      </c>
    </row>
    <row r="421" spans="1:4">
      <c r="A421" s="96">
        <v>5</v>
      </c>
      <c r="B421" s="94" t="s">
        <v>902</v>
      </c>
      <c r="C421" s="96">
        <v>2018</v>
      </c>
      <c r="D421" s="212">
        <v>5398.47</v>
      </c>
    </row>
    <row r="422" spans="1:4">
      <c r="A422" s="96">
        <v>6</v>
      </c>
      <c r="B422" s="94" t="s">
        <v>902</v>
      </c>
      <c r="C422" s="96">
        <v>2018</v>
      </c>
      <c r="D422" s="212">
        <v>5398.47</v>
      </c>
    </row>
    <row r="423" spans="1:4">
      <c r="A423" s="96">
        <v>7</v>
      </c>
      <c r="B423" s="94" t="s">
        <v>903</v>
      </c>
      <c r="C423" s="96">
        <v>2018</v>
      </c>
      <c r="D423" s="212">
        <v>23763.599999999999</v>
      </c>
    </row>
    <row r="424" spans="1:4">
      <c r="A424" s="96">
        <v>8</v>
      </c>
      <c r="B424" s="94" t="s">
        <v>904</v>
      </c>
      <c r="C424" s="96">
        <v>2018</v>
      </c>
      <c r="D424" s="212">
        <v>5150</v>
      </c>
    </row>
    <row r="425" spans="1:4" ht="25.5">
      <c r="A425" s="96">
        <v>9</v>
      </c>
      <c r="B425" s="94" t="s">
        <v>905</v>
      </c>
      <c r="C425" s="96">
        <v>2018</v>
      </c>
      <c r="D425" s="212">
        <v>8250</v>
      </c>
    </row>
    <row r="426" spans="1:4">
      <c r="A426" s="96">
        <v>10</v>
      </c>
      <c r="B426" s="94" t="s">
        <v>906</v>
      </c>
      <c r="C426" s="96">
        <v>2018</v>
      </c>
      <c r="D426" s="212">
        <v>17220</v>
      </c>
    </row>
    <row r="427" spans="1:4">
      <c r="A427" s="96">
        <v>11</v>
      </c>
      <c r="B427" s="94" t="s">
        <v>907</v>
      </c>
      <c r="C427" s="96">
        <v>2018</v>
      </c>
      <c r="D427" s="212">
        <v>9500</v>
      </c>
    </row>
    <row r="428" spans="1:4">
      <c r="A428" s="96">
        <v>12</v>
      </c>
      <c r="B428" s="94" t="s">
        <v>908</v>
      </c>
      <c r="C428" s="96">
        <v>2018</v>
      </c>
      <c r="D428" s="212">
        <v>33000</v>
      </c>
    </row>
    <row r="429" spans="1:4" s="16" customFormat="1">
      <c r="A429" s="428" t="s">
        <v>8</v>
      </c>
      <c r="B429" s="428"/>
      <c r="C429" s="428"/>
      <c r="D429" s="133">
        <f>SUM(D417:D428)</f>
        <v>129274.42</v>
      </c>
    </row>
    <row r="430" spans="1:4">
      <c r="A430" s="421" t="s">
        <v>713</v>
      </c>
      <c r="B430" s="421"/>
      <c r="C430" s="421"/>
      <c r="D430" s="421"/>
    </row>
    <row r="431" spans="1:4" ht="25.5">
      <c r="A431" s="189" t="s">
        <v>0</v>
      </c>
      <c r="B431" s="190" t="s">
        <v>12</v>
      </c>
      <c r="C431" s="189" t="s">
        <v>10</v>
      </c>
      <c r="D431" s="144" t="s">
        <v>11</v>
      </c>
    </row>
    <row r="432" spans="1:4">
      <c r="A432" s="96">
        <v>1</v>
      </c>
      <c r="B432" s="192" t="s">
        <v>662</v>
      </c>
      <c r="C432" s="102">
        <v>2014</v>
      </c>
      <c r="D432" s="213">
        <v>1950</v>
      </c>
    </row>
    <row r="433" spans="1:4">
      <c r="A433" s="96">
        <v>2</v>
      </c>
      <c r="B433" s="94" t="s">
        <v>633</v>
      </c>
      <c r="C433" s="106">
        <v>2015</v>
      </c>
      <c r="D433" s="212">
        <v>2048.9899999999998</v>
      </c>
    </row>
    <row r="434" spans="1:4">
      <c r="A434" s="96">
        <v>3</v>
      </c>
      <c r="B434" s="98" t="s">
        <v>909</v>
      </c>
      <c r="C434" s="96">
        <v>2018</v>
      </c>
      <c r="D434" s="107">
        <v>5924.91</v>
      </c>
    </row>
    <row r="435" spans="1:4">
      <c r="A435" s="96">
        <v>4</v>
      </c>
      <c r="B435" s="94" t="s">
        <v>909</v>
      </c>
      <c r="C435" s="96">
        <v>2018</v>
      </c>
      <c r="D435" s="107">
        <v>5924.91</v>
      </c>
    </row>
    <row r="436" spans="1:4">
      <c r="A436" s="96">
        <v>5</v>
      </c>
      <c r="B436" s="94" t="s">
        <v>909</v>
      </c>
      <c r="C436" s="96">
        <v>2018</v>
      </c>
      <c r="D436" s="107">
        <v>5924.91</v>
      </c>
    </row>
    <row r="437" spans="1:4">
      <c r="A437" s="96">
        <v>6</v>
      </c>
      <c r="B437" s="94" t="s">
        <v>910</v>
      </c>
      <c r="C437" s="96">
        <v>2018</v>
      </c>
      <c r="D437" s="200">
        <v>8950</v>
      </c>
    </row>
    <row r="438" spans="1:4">
      <c r="A438" s="96">
        <v>7</v>
      </c>
      <c r="B438" s="94" t="s">
        <v>911</v>
      </c>
      <c r="C438" s="96">
        <v>2018</v>
      </c>
      <c r="D438" s="200">
        <v>10209</v>
      </c>
    </row>
    <row r="439" spans="1:4">
      <c r="A439" s="96">
        <v>8</v>
      </c>
      <c r="B439" s="94" t="s">
        <v>912</v>
      </c>
      <c r="C439" s="96">
        <v>2018</v>
      </c>
      <c r="D439" s="200">
        <v>738</v>
      </c>
    </row>
    <row r="440" spans="1:4">
      <c r="A440" s="96">
        <v>9</v>
      </c>
      <c r="B440" s="94" t="s">
        <v>912</v>
      </c>
      <c r="C440" s="96">
        <v>2018</v>
      </c>
      <c r="D440" s="200">
        <v>738</v>
      </c>
    </row>
    <row r="441" spans="1:4">
      <c r="A441" s="96">
        <v>10</v>
      </c>
      <c r="B441" s="94" t="s">
        <v>913</v>
      </c>
      <c r="C441" s="96">
        <v>2018</v>
      </c>
      <c r="D441" s="200">
        <v>492</v>
      </c>
    </row>
    <row r="442" spans="1:4">
      <c r="A442" s="96">
        <v>11</v>
      </c>
      <c r="B442" s="94" t="s">
        <v>914</v>
      </c>
      <c r="C442" s="96">
        <v>2018</v>
      </c>
      <c r="D442" s="200">
        <v>1353</v>
      </c>
    </row>
    <row r="443" spans="1:4">
      <c r="A443" s="96">
        <v>12</v>
      </c>
      <c r="B443" s="94" t="s">
        <v>915</v>
      </c>
      <c r="C443" s="96">
        <v>2018</v>
      </c>
      <c r="D443" s="200">
        <v>2583</v>
      </c>
    </row>
    <row r="444" spans="1:4">
      <c r="A444" s="96">
        <v>13</v>
      </c>
      <c r="B444" s="94" t="s">
        <v>915</v>
      </c>
      <c r="C444" s="96">
        <v>2018</v>
      </c>
      <c r="D444" s="200">
        <v>2583</v>
      </c>
    </row>
    <row r="445" spans="1:4">
      <c r="A445" s="96">
        <v>14</v>
      </c>
      <c r="B445" s="94" t="s">
        <v>916</v>
      </c>
      <c r="C445" s="96">
        <v>2018</v>
      </c>
      <c r="D445" s="200">
        <v>1353</v>
      </c>
    </row>
    <row r="446" spans="1:4">
      <c r="A446" s="96">
        <v>15</v>
      </c>
      <c r="B446" s="94" t="s">
        <v>916</v>
      </c>
      <c r="C446" s="96">
        <v>2018</v>
      </c>
      <c r="D446" s="200">
        <v>1353</v>
      </c>
    </row>
    <row r="447" spans="1:4">
      <c r="A447" s="96">
        <v>16</v>
      </c>
      <c r="B447" s="94" t="s">
        <v>916</v>
      </c>
      <c r="C447" s="96">
        <v>2018</v>
      </c>
      <c r="D447" s="200">
        <v>1353</v>
      </c>
    </row>
    <row r="448" spans="1:4">
      <c r="A448" s="96">
        <v>17</v>
      </c>
      <c r="B448" s="94" t="s">
        <v>917</v>
      </c>
      <c r="C448" s="96">
        <v>2018</v>
      </c>
      <c r="D448" s="200">
        <v>4182</v>
      </c>
    </row>
    <row r="449" spans="1:4">
      <c r="A449" s="96">
        <v>18</v>
      </c>
      <c r="B449" s="94" t="s">
        <v>917</v>
      </c>
      <c r="C449" s="96">
        <v>2018</v>
      </c>
      <c r="D449" s="200">
        <v>4182</v>
      </c>
    </row>
    <row r="450" spans="1:4">
      <c r="A450" s="96">
        <v>19</v>
      </c>
      <c r="B450" s="94" t="s">
        <v>918</v>
      </c>
      <c r="C450" s="96">
        <v>2018</v>
      </c>
      <c r="D450" s="200">
        <v>4182</v>
      </c>
    </row>
    <row r="451" spans="1:4">
      <c r="A451" s="96">
        <v>20</v>
      </c>
      <c r="B451" s="94" t="s">
        <v>918</v>
      </c>
      <c r="C451" s="96">
        <v>2018</v>
      </c>
      <c r="D451" s="200">
        <v>4182</v>
      </c>
    </row>
    <row r="452" spans="1:4">
      <c r="A452" s="96">
        <v>21</v>
      </c>
      <c r="B452" s="94" t="s">
        <v>918</v>
      </c>
      <c r="C452" s="96">
        <v>2018</v>
      </c>
      <c r="D452" s="200">
        <v>4182</v>
      </c>
    </row>
    <row r="453" spans="1:4">
      <c r="A453" s="96">
        <v>22</v>
      </c>
      <c r="B453" s="94" t="s">
        <v>918</v>
      </c>
      <c r="C453" s="96">
        <v>2018</v>
      </c>
      <c r="D453" s="200">
        <v>4182</v>
      </c>
    </row>
    <row r="454" spans="1:4">
      <c r="A454" s="96">
        <v>23</v>
      </c>
      <c r="B454" s="94" t="s">
        <v>919</v>
      </c>
      <c r="C454" s="96">
        <v>2018</v>
      </c>
      <c r="D454" s="200">
        <v>1230</v>
      </c>
    </row>
    <row r="455" spans="1:4">
      <c r="A455" s="96">
        <v>24</v>
      </c>
      <c r="B455" s="94" t="s">
        <v>919</v>
      </c>
      <c r="C455" s="96">
        <v>2018</v>
      </c>
      <c r="D455" s="200">
        <v>1230</v>
      </c>
    </row>
    <row r="456" spans="1:4">
      <c r="A456" s="96">
        <v>25</v>
      </c>
      <c r="B456" s="94" t="s">
        <v>920</v>
      </c>
      <c r="C456" s="96">
        <v>2018</v>
      </c>
      <c r="D456" s="200">
        <v>9594</v>
      </c>
    </row>
    <row r="457" spans="1:4">
      <c r="A457" s="96">
        <v>26</v>
      </c>
      <c r="B457" s="94" t="s">
        <v>915</v>
      </c>
      <c r="C457" s="96">
        <v>2018</v>
      </c>
      <c r="D457" s="200">
        <v>1476</v>
      </c>
    </row>
    <row r="458" spans="1:4">
      <c r="A458" s="96">
        <v>27</v>
      </c>
      <c r="B458" s="94" t="s">
        <v>915</v>
      </c>
      <c r="C458" s="96">
        <v>2018</v>
      </c>
      <c r="D458" s="200">
        <v>1476</v>
      </c>
    </row>
    <row r="459" spans="1:4">
      <c r="A459" s="96">
        <v>28</v>
      </c>
      <c r="B459" s="94" t="s">
        <v>914</v>
      </c>
      <c r="C459" s="96">
        <v>2018</v>
      </c>
      <c r="D459" s="200">
        <v>1353</v>
      </c>
    </row>
    <row r="460" spans="1:4">
      <c r="A460" s="96">
        <v>29</v>
      </c>
      <c r="B460" s="94" t="s">
        <v>921</v>
      </c>
      <c r="C460" s="96">
        <v>2018</v>
      </c>
      <c r="D460" s="200">
        <v>487.08</v>
      </c>
    </row>
    <row r="461" spans="1:4">
      <c r="A461" s="96">
        <v>30</v>
      </c>
      <c r="B461" s="94" t="s">
        <v>922</v>
      </c>
      <c r="C461" s="96">
        <v>2018</v>
      </c>
      <c r="D461" s="200">
        <v>289</v>
      </c>
    </row>
    <row r="462" spans="1:4">
      <c r="A462" s="96">
        <v>31</v>
      </c>
      <c r="B462" s="94" t="s">
        <v>923</v>
      </c>
      <c r="C462" s="96">
        <v>2018</v>
      </c>
      <c r="D462" s="200">
        <v>1199</v>
      </c>
    </row>
    <row r="463" spans="1:4">
      <c r="A463" s="96">
        <v>32</v>
      </c>
      <c r="B463" s="94" t="s">
        <v>924</v>
      </c>
      <c r="C463" s="96">
        <v>2018</v>
      </c>
      <c r="D463" s="200">
        <v>1099</v>
      </c>
    </row>
    <row r="464" spans="1:4" ht="25.5">
      <c r="A464" s="96">
        <v>33</v>
      </c>
      <c r="B464" s="94" t="s">
        <v>925</v>
      </c>
      <c r="C464" s="96">
        <v>2018</v>
      </c>
      <c r="D464" s="200">
        <v>1448</v>
      </c>
    </row>
    <row r="465" spans="1:4">
      <c r="A465" s="96">
        <v>34</v>
      </c>
      <c r="B465" s="94" t="s">
        <v>926</v>
      </c>
      <c r="C465" s="96">
        <v>2016</v>
      </c>
      <c r="D465" s="200">
        <v>3686.31</v>
      </c>
    </row>
    <row r="466" spans="1:4">
      <c r="A466" s="96">
        <v>35</v>
      </c>
      <c r="B466" s="94" t="s">
        <v>927</v>
      </c>
      <c r="C466" s="96">
        <v>2016</v>
      </c>
      <c r="D466" s="200">
        <v>473.36</v>
      </c>
    </row>
    <row r="467" spans="1:4">
      <c r="A467" s="96">
        <v>36</v>
      </c>
      <c r="B467" s="94" t="s">
        <v>928</v>
      </c>
      <c r="C467" s="96">
        <v>2016</v>
      </c>
      <c r="D467" s="200">
        <v>206.18</v>
      </c>
    </row>
    <row r="468" spans="1:4">
      <c r="A468" s="428" t="s">
        <v>8</v>
      </c>
      <c r="B468" s="428"/>
      <c r="C468" s="428"/>
      <c r="D468" s="133">
        <f>SUM(D432:D467)</f>
        <v>103817.65</v>
      </c>
    </row>
    <row r="469" spans="1:4">
      <c r="A469" s="421" t="s">
        <v>714</v>
      </c>
      <c r="B469" s="421"/>
      <c r="C469" s="421"/>
      <c r="D469" s="421"/>
    </row>
    <row r="470" spans="1:4" ht="25.5">
      <c r="A470" s="189" t="s">
        <v>0</v>
      </c>
      <c r="B470" s="190" t="s">
        <v>12</v>
      </c>
      <c r="C470" s="189" t="s">
        <v>10</v>
      </c>
      <c r="D470" s="144" t="s">
        <v>11</v>
      </c>
    </row>
    <row r="471" spans="1:4" ht="25.5">
      <c r="A471" s="93">
        <v>1</v>
      </c>
      <c r="B471" s="94" t="s">
        <v>929</v>
      </c>
      <c r="C471" s="96">
        <v>2018</v>
      </c>
      <c r="D471" s="200">
        <v>18240</v>
      </c>
    </row>
    <row r="472" spans="1:4">
      <c r="A472" s="428" t="s">
        <v>8</v>
      </c>
      <c r="B472" s="428"/>
      <c r="C472" s="428"/>
      <c r="D472" s="133">
        <f>SUM(D471)</f>
        <v>18240</v>
      </c>
    </row>
    <row r="473" spans="1:4" s="16" customFormat="1">
      <c r="A473" s="427" t="s">
        <v>75</v>
      </c>
      <c r="B473" s="427"/>
      <c r="C473" s="427"/>
      <c r="D473" s="427"/>
    </row>
    <row r="474" spans="1:4">
      <c r="A474" s="421" t="s">
        <v>712</v>
      </c>
      <c r="B474" s="421"/>
      <c r="C474" s="421"/>
      <c r="D474" s="421"/>
    </row>
    <row r="475" spans="1:4" ht="25.5">
      <c r="A475" s="189" t="s">
        <v>0</v>
      </c>
      <c r="B475" s="190" t="s">
        <v>9</v>
      </c>
      <c r="C475" s="189" t="s">
        <v>10</v>
      </c>
      <c r="D475" s="144" t="s">
        <v>11</v>
      </c>
    </row>
    <row r="476" spans="1:4">
      <c r="A476" s="230">
        <v>1</v>
      </c>
      <c r="B476" s="228" t="s">
        <v>663</v>
      </c>
      <c r="C476" s="230">
        <v>2015</v>
      </c>
      <c r="D476" s="111">
        <v>350</v>
      </c>
    </row>
    <row r="477" spans="1:4">
      <c r="A477" s="230">
        <v>2</v>
      </c>
      <c r="B477" s="214" t="s">
        <v>664</v>
      </c>
      <c r="C477" s="229">
        <v>2015</v>
      </c>
      <c r="D477" s="191">
        <v>500</v>
      </c>
    </row>
    <row r="478" spans="1:4">
      <c r="A478" s="230">
        <v>3</v>
      </c>
      <c r="B478" s="207" t="s">
        <v>665</v>
      </c>
      <c r="C478" s="95">
        <v>2016</v>
      </c>
      <c r="D478" s="266">
        <v>3051</v>
      </c>
    </row>
    <row r="479" spans="1:4">
      <c r="A479" s="230">
        <v>4</v>
      </c>
      <c r="B479" s="94" t="s">
        <v>666</v>
      </c>
      <c r="C479" s="96">
        <v>2016</v>
      </c>
      <c r="D479" s="107">
        <v>400</v>
      </c>
    </row>
    <row r="480" spans="1:4">
      <c r="A480" s="230">
        <v>5</v>
      </c>
      <c r="B480" s="94" t="s">
        <v>667</v>
      </c>
      <c r="C480" s="96">
        <v>2016</v>
      </c>
      <c r="D480" s="200">
        <v>531</v>
      </c>
    </row>
    <row r="481" spans="1:4">
      <c r="A481" s="230">
        <v>6</v>
      </c>
      <c r="B481" s="207" t="s">
        <v>665</v>
      </c>
      <c r="C481" s="96">
        <v>2016</v>
      </c>
      <c r="D481" s="200">
        <v>2810.5</v>
      </c>
    </row>
    <row r="482" spans="1:4">
      <c r="A482" s="230">
        <v>7</v>
      </c>
      <c r="B482" s="94" t="s">
        <v>668</v>
      </c>
      <c r="C482" s="96">
        <v>2016</v>
      </c>
      <c r="D482" s="200">
        <v>519</v>
      </c>
    </row>
    <row r="483" spans="1:4">
      <c r="A483" s="230">
        <v>8</v>
      </c>
      <c r="B483" s="94" t="s">
        <v>667</v>
      </c>
      <c r="C483" s="96">
        <v>2016</v>
      </c>
      <c r="D483" s="200">
        <v>345</v>
      </c>
    </row>
    <row r="484" spans="1:4">
      <c r="A484" s="230">
        <v>9</v>
      </c>
      <c r="B484" s="94" t="s">
        <v>667</v>
      </c>
      <c r="C484" s="96">
        <v>2016</v>
      </c>
      <c r="D484" s="200">
        <v>345</v>
      </c>
    </row>
    <row r="485" spans="1:4">
      <c r="A485" s="230">
        <v>10</v>
      </c>
      <c r="B485" s="94" t="s">
        <v>669</v>
      </c>
      <c r="C485" s="96">
        <v>2016</v>
      </c>
      <c r="D485" s="200">
        <v>849</v>
      </c>
    </row>
    <row r="486" spans="1:4">
      <c r="A486" s="230">
        <v>11</v>
      </c>
      <c r="B486" s="94" t="s">
        <v>670</v>
      </c>
      <c r="C486" s="96">
        <v>2016</v>
      </c>
      <c r="D486" s="200">
        <v>919</v>
      </c>
    </row>
    <row r="487" spans="1:4">
      <c r="A487" s="230">
        <v>12</v>
      </c>
      <c r="B487" s="94" t="s">
        <v>670</v>
      </c>
      <c r="C487" s="96">
        <v>2016</v>
      </c>
      <c r="D487" s="200">
        <v>2500</v>
      </c>
    </row>
    <row r="488" spans="1:4">
      <c r="A488" s="230">
        <v>13</v>
      </c>
      <c r="B488" s="94" t="s">
        <v>671</v>
      </c>
      <c r="C488" s="96">
        <v>2017</v>
      </c>
      <c r="D488" s="200">
        <v>3088</v>
      </c>
    </row>
    <row r="489" spans="1:4">
      <c r="A489" s="230">
        <v>14</v>
      </c>
      <c r="B489" s="94" t="s">
        <v>672</v>
      </c>
      <c r="C489" s="96">
        <v>2017</v>
      </c>
      <c r="D489" s="200">
        <v>346</v>
      </c>
    </row>
    <row r="490" spans="1:4">
      <c r="A490" s="230">
        <v>15</v>
      </c>
      <c r="B490" s="94" t="s">
        <v>673</v>
      </c>
      <c r="C490" s="96">
        <v>2017</v>
      </c>
      <c r="D490" s="200">
        <v>1378</v>
      </c>
    </row>
    <row r="491" spans="1:4">
      <c r="A491" s="230">
        <v>16</v>
      </c>
      <c r="B491" s="94" t="s">
        <v>671</v>
      </c>
      <c r="C491" s="96">
        <v>2018</v>
      </c>
      <c r="D491" s="200">
        <v>2638</v>
      </c>
    </row>
    <row r="492" spans="1:4">
      <c r="A492" s="230">
        <v>17</v>
      </c>
      <c r="B492" s="94" t="s">
        <v>931</v>
      </c>
      <c r="C492" s="96">
        <v>2019</v>
      </c>
      <c r="D492" s="200">
        <v>5313.6</v>
      </c>
    </row>
    <row r="493" spans="1:4">
      <c r="A493" s="428" t="s">
        <v>8</v>
      </c>
      <c r="B493" s="428"/>
      <c r="C493" s="428"/>
      <c r="D493" s="133">
        <f>SUM(D476:D492)</f>
        <v>25883.1</v>
      </c>
    </row>
    <row r="494" spans="1:4" s="16" customFormat="1">
      <c r="A494" s="427" t="s">
        <v>94</v>
      </c>
      <c r="B494" s="427"/>
      <c r="C494" s="427"/>
      <c r="D494" s="427"/>
    </row>
    <row r="495" spans="1:4">
      <c r="A495" s="421" t="s">
        <v>712</v>
      </c>
      <c r="B495" s="421"/>
      <c r="C495" s="421"/>
      <c r="D495" s="421"/>
    </row>
    <row r="496" spans="1:4" ht="25.5">
      <c r="A496" s="189" t="s">
        <v>0</v>
      </c>
      <c r="B496" s="216" t="s">
        <v>9</v>
      </c>
      <c r="C496" s="217" t="s">
        <v>10</v>
      </c>
      <c r="D496" s="218" t="s">
        <v>11</v>
      </c>
    </row>
    <row r="497" spans="1:4" s="50" customFormat="1">
      <c r="A497" s="230">
        <v>1</v>
      </c>
      <c r="B497" s="142" t="s">
        <v>674</v>
      </c>
      <c r="C497" s="147">
        <v>2016</v>
      </c>
      <c r="D497" s="87">
        <v>12238.5</v>
      </c>
    </row>
    <row r="498" spans="1:4" s="50" customFormat="1" ht="25.5">
      <c r="A498" s="230">
        <v>2</v>
      </c>
      <c r="B498" s="142" t="s">
        <v>675</v>
      </c>
      <c r="C498" s="147">
        <v>2016</v>
      </c>
      <c r="D498" s="87">
        <v>8489.4599999999991</v>
      </c>
    </row>
    <row r="499" spans="1:4" s="50" customFormat="1" ht="25.5">
      <c r="A499" s="230">
        <v>3</v>
      </c>
      <c r="B499" s="142" t="s">
        <v>676</v>
      </c>
      <c r="C499" s="147">
        <v>2017</v>
      </c>
      <c r="D499" s="87">
        <v>8599.82</v>
      </c>
    </row>
    <row r="500" spans="1:4">
      <c r="A500" s="428" t="s">
        <v>8</v>
      </c>
      <c r="B500" s="428"/>
      <c r="C500" s="428"/>
      <c r="D500" s="139">
        <f>SUM(D497:D499)</f>
        <v>29327.78</v>
      </c>
    </row>
    <row r="501" spans="1:4">
      <c r="A501" s="421" t="s">
        <v>713</v>
      </c>
      <c r="B501" s="421"/>
      <c r="C501" s="421"/>
      <c r="D501" s="421"/>
    </row>
    <row r="502" spans="1:4" ht="25.5">
      <c r="A502" s="189" t="s">
        <v>0</v>
      </c>
      <c r="B502" s="190" t="s">
        <v>12</v>
      </c>
      <c r="C502" s="189" t="s">
        <v>10</v>
      </c>
      <c r="D502" s="144" t="s">
        <v>11</v>
      </c>
    </row>
    <row r="503" spans="1:4" ht="25.5">
      <c r="A503" s="103">
        <v>1</v>
      </c>
      <c r="B503" s="219" t="s">
        <v>677</v>
      </c>
      <c r="C503" s="96">
        <v>2016</v>
      </c>
      <c r="D503" s="70">
        <v>3299</v>
      </c>
    </row>
    <row r="504" spans="1:4">
      <c r="A504" s="103">
        <v>2</v>
      </c>
      <c r="B504" s="91" t="s">
        <v>678</v>
      </c>
      <c r="C504" s="150">
        <v>2017</v>
      </c>
      <c r="D504" s="70">
        <v>1660</v>
      </c>
    </row>
    <row r="505" spans="1:4">
      <c r="A505" s="428" t="s">
        <v>8</v>
      </c>
      <c r="B505" s="428"/>
      <c r="C505" s="428"/>
      <c r="D505" s="139">
        <f>SUM(D503:D504)</f>
        <v>4959</v>
      </c>
    </row>
    <row r="506" spans="1:4">
      <c r="A506" s="427" t="s">
        <v>683</v>
      </c>
      <c r="B506" s="427"/>
      <c r="C506" s="427"/>
      <c r="D506" s="427"/>
    </row>
    <row r="507" spans="1:4">
      <c r="A507" s="421" t="s">
        <v>712</v>
      </c>
      <c r="B507" s="421"/>
      <c r="C507" s="421"/>
      <c r="D507" s="421"/>
    </row>
    <row r="508" spans="1:4" ht="25.5">
      <c r="A508" s="189" t="s">
        <v>0</v>
      </c>
      <c r="B508" s="190" t="s">
        <v>9</v>
      </c>
      <c r="C508" s="189" t="s">
        <v>10</v>
      </c>
      <c r="D508" s="144" t="s">
        <v>11</v>
      </c>
    </row>
    <row r="509" spans="1:4">
      <c r="A509" s="96">
        <v>1</v>
      </c>
      <c r="B509" s="355" t="s">
        <v>682</v>
      </c>
      <c r="C509" s="357"/>
      <c r="D509" s="231">
        <v>10628.11</v>
      </c>
    </row>
    <row r="510" spans="1:4">
      <c r="A510" s="96">
        <v>2</v>
      </c>
      <c r="B510" s="360" t="s">
        <v>938</v>
      </c>
      <c r="C510" s="358">
        <v>2018</v>
      </c>
      <c r="D510" s="359">
        <v>3445</v>
      </c>
    </row>
    <row r="511" spans="1:4">
      <c r="A511" s="96">
        <v>3</v>
      </c>
      <c r="B511" s="356" t="s">
        <v>939</v>
      </c>
      <c r="C511" s="358">
        <v>2018</v>
      </c>
      <c r="D511" s="359">
        <v>2706</v>
      </c>
    </row>
    <row r="512" spans="1:4">
      <c r="A512" s="96">
        <v>4</v>
      </c>
      <c r="B512" s="356" t="s">
        <v>940</v>
      </c>
      <c r="C512" s="358">
        <v>2018</v>
      </c>
      <c r="D512" s="359">
        <v>8425.5</v>
      </c>
    </row>
    <row r="513" spans="1:4">
      <c r="A513" s="96">
        <v>5</v>
      </c>
      <c r="B513" s="356" t="s">
        <v>536</v>
      </c>
      <c r="C513" s="358">
        <v>2017</v>
      </c>
      <c r="D513" s="359">
        <v>2687.8</v>
      </c>
    </row>
    <row r="514" spans="1:4">
      <c r="A514" s="428" t="s">
        <v>8</v>
      </c>
      <c r="B514" s="428"/>
      <c r="C514" s="428"/>
      <c r="D514" s="139">
        <f>SUM(D509:D513)</f>
        <v>27892.41</v>
      </c>
    </row>
    <row r="515" spans="1:4" ht="15" customHeight="1">
      <c r="A515" s="421" t="s">
        <v>713</v>
      </c>
      <c r="B515" s="421"/>
      <c r="C515" s="421"/>
      <c r="D515" s="421"/>
    </row>
    <row r="516" spans="1:4" ht="25.5">
      <c r="A516" s="189" t="s">
        <v>0</v>
      </c>
      <c r="B516" s="190" t="s">
        <v>12</v>
      </c>
      <c r="C516" s="189" t="s">
        <v>10</v>
      </c>
      <c r="D516" s="144" t="s">
        <v>11</v>
      </c>
    </row>
    <row r="517" spans="1:4">
      <c r="A517" s="96">
        <v>1</v>
      </c>
      <c r="B517" s="361" t="s">
        <v>941</v>
      </c>
      <c r="C517" s="362">
        <v>2019</v>
      </c>
      <c r="D517" s="363">
        <v>8100</v>
      </c>
    </row>
    <row r="518" spans="1:4">
      <c r="A518" s="353">
        <v>4</v>
      </c>
      <c r="B518" s="361" t="s">
        <v>973</v>
      </c>
      <c r="C518" s="362">
        <v>2018</v>
      </c>
      <c r="D518" s="363">
        <v>6364.99</v>
      </c>
    </row>
    <row r="519" spans="1:4">
      <c r="A519" s="353">
        <v>6</v>
      </c>
      <c r="B519" s="361" t="s">
        <v>974</v>
      </c>
      <c r="C519" s="362">
        <v>2018</v>
      </c>
      <c r="D519" s="363">
        <v>8093.4</v>
      </c>
    </row>
    <row r="520" spans="1:4">
      <c r="A520" s="353">
        <v>7</v>
      </c>
      <c r="B520" s="361" t="s">
        <v>945</v>
      </c>
      <c r="C520" s="362">
        <v>2018</v>
      </c>
      <c r="D520" s="363">
        <v>4837</v>
      </c>
    </row>
    <row r="521" spans="1:4">
      <c r="A521" s="353">
        <v>8</v>
      </c>
      <c r="B521" s="361" t="s">
        <v>975</v>
      </c>
      <c r="C521" s="362">
        <v>2018</v>
      </c>
      <c r="D521" s="363">
        <v>4774.43</v>
      </c>
    </row>
    <row r="522" spans="1:4">
      <c r="A522" s="353">
        <v>9</v>
      </c>
      <c r="B522" s="361" t="s">
        <v>946</v>
      </c>
      <c r="C522" s="362">
        <v>2018</v>
      </c>
      <c r="D522" s="363">
        <v>3600</v>
      </c>
    </row>
    <row r="523" spans="1:4">
      <c r="A523" s="428" t="s">
        <v>8</v>
      </c>
      <c r="B523" s="428"/>
      <c r="C523" s="428"/>
      <c r="D523" s="139">
        <f>SUM(D517:D522)</f>
        <v>35769.82</v>
      </c>
    </row>
    <row r="524" spans="1:4">
      <c r="A524" s="421" t="s">
        <v>981</v>
      </c>
      <c r="B524" s="421"/>
      <c r="C524" s="421"/>
      <c r="D524" s="421"/>
    </row>
    <row r="525" spans="1:4" ht="25.5">
      <c r="A525" s="189" t="s">
        <v>0</v>
      </c>
      <c r="B525" s="190" t="s">
        <v>12</v>
      </c>
      <c r="C525" s="189" t="s">
        <v>10</v>
      </c>
      <c r="D525" s="144" t="s">
        <v>11</v>
      </c>
    </row>
    <row r="526" spans="1:4">
      <c r="A526" s="353">
        <v>1</v>
      </c>
      <c r="B526" s="364" t="s">
        <v>684</v>
      </c>
      <c r="C526" s="365">
        <v>2017</v>
      </c>
      <c r="D526" s="367">
        <v>53729.62</v>
      </c>
    </row>
    <row r="527" spans="1:4">
      <c r="A527" s="353">
        <v>2</v>
      </c>
      <c r="B527" s="364" t="s">
        <v>685</v>
      </c>
      <c r="C527" s="365">
        <v>2017</v>
      </c>
      <c r="D527" s="366">
        <v>9625.5499999999993</v>
      </c>
    </row>
    <row r="528" spans="1:4" s="302" customFormat="1">
      <c r="A528" s="353">
        <v>3</v>
      </c>
      <c r="B528" s="364" t="s">
        <v>982</v>
      </c>
      <c r="C528" s="365">
        <v>2010</v>
      </c>
      <c r="D528" s="366">
        <v>8440</v>
      </c>
    </row>
    <row r="529" spans="1:5">
      <c r="A529" s="428" t="s">
        <v>8</v>
      </c>
      <c r="B529" s="428"/>
      <c r="C529" s="428"/>
      <c r="D529" s="139">
        <f>SUM(D526:D528)</f>
        <v>71795.17</v>
      </c>
    </row>
    <row r="531" spans="1:5" ht="15.75">
      <c r="B531" s="436" t="s">
        <v>39</v>
      </c>
      <c r="C531" s="436"/>
      <c r="D531" s="308">
        <f>SUM(D180,D223,D262,D299,D333,D363,D396,D413,D429,D493,D500,D514)</f>
        <v>1512156.6187399998</v>
      </c>
      <c r="E531" s="307"/>
    </row>
    <row r="532" spans="1:5" ht="15.75">
      <c r="B532" s="436" t="s">
        <v>40</v>
      </c>
      <c r="C532" s="436"/>
      <c r="D532" s="308">
        <f>SUM(D197,D236,D277,D308,D343,D372,D408,D468,D505,D523)</f>
        <v>951894.40999999992</v>
      </c>
    </row>
    <row r="533" spans="1:5" ht="15.75">
      <c r="B533" s="436" t="s">
        <v>41</v>
      </c>
      <c r="C533" s="436"/>
      <c r="D533" s="308">
        <f>SUM(D201,D472,D529)</f>
        <v>120035.17</v>
      </c>
    </row>
    <row r="534" spans="1:5">
      <c r="C534" s="92"/>
      <c r="D534" s="116"/>
    </row>
  </sheetData>
  <mergeCells count="66">
    <mergeCell ref="A1:C1"/>
    <mergeCell ref="A472:C472"/>
    <mergeCell ref="A410:D410"/>
    <mergeCell ref="A413:C413"/>
    <mergeCell ref="A469:D469"/>
    <mergeCell ref="A3:D3"/>
    <mergeCell ref="A397:D397"/>
    <mergeCell ref="A279:D279"/>
    <mergeCell ref="A300:D300"/>
    <mergeCell ref="A238:D238"/>
    <mergeCell ref="A263:D263"/>
    <mergeCell ref="A4:D4"/>
    <mergeCell ref="A202:D202"/>
    <mergeCell ref="A181:D181"/>
    <mergeCell ref="A203:D203"/>
    <mergeCell ref="A224:D224"/>
    <mergeCell ref="B533:C533"/>
    <mergeCell ref="A198:D198"/>
    <mergeCell ref="A201:C201"/>
    <mergeCell ref="A501:D501"/>
    <mergeCell ref="A505:C505"/>
    <mergeCell ref="A429:C429"/>
    <mergeCell ref="A415:D415"/>
    <mergeCell ref="A299:C299"/>
    <mergeCell ref="A308:C308"/>
    <mergeCell ref="A237:D237"/>
    <mergeCell ref="A278:D278"/>
    <mergeCell ref="A236:C236"/>
    <mergeCell ref="A262:C262"/>
    <mergeCell ref="A277:C277"/>
    <mergeCell ref="A514:C514"/>
    <mergeCell ref="A515:D515"/>
    <mergeCell ref="B532:C532"/>
    <mergeCell ref="A523:C523"/>
    <mergeCell ref="A506:D506"/>
    <mergeCell ref="A507:D507"/>
    <mergeCell ref="A524:D524"/>
    <mergeCell ref="A529:C529"/>
    <mergeCell ref="A345:D345"/>
    <mergeCell ref="A363:C363"/>
    <mergeCell ref="A372:C372"/>
    <mergeCell ref="A373:D373"/>
    <mergeCell ref="B531:C531"/>
    <mergeCell ref="A409:D409"/>
    <mergeCell ref="A500:C500"/>
    <mergeCell ref="A474:D474"/>
    <mergeCell ref="A495:D495"/>
    <mergeCell ref="A473:D473"/>
    <mergeCell ref="A494:D494"/>
    <mergeCell ref="A468:C468"/>
    <mergeCell ref="A180:C180"/>
    <mergeCell ref="A197:C197"/>
    <mergeCell ref="A223:C223"/>
    <mergeCell ref="A493:C493"/>
    <mergeCell ref="A414:D414"/>
    <mergeCell ref="A310:D310"/>
    <mergeCell ref="A334:D334"/>
    <mergeCell ref="A364:D364"/>
    <mergeCell ref="A374:D374"/>
    <mergeCell ref="A408:C408"/>
    <mergeCell ref="A344:D344"/>
    <mergeCell ref="A396:C396"/>
    <mergeCell ref="A333:C333"/>
    <mergeCell ref="A343:C343"/>
    <mergeCell ref="A309:D309"/>
    <mergeCell ref="A430:D430"/>
  </mergeCells>
  <phoneticPr fontId="5" type="noConversion"/>
  <pageMargins left="0.74803149606299213" right="0.74803149606299213" top="0.59055118110236227" bottom="0.98425196850393704" header="0.51181102362204722" footer="0.51181102362204722"/>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8"/>
  <sheetViews>
    <sheetView view="pageBreakPreview" zoomScale="60" zoomScaleNormal="100" workbookViewId="0">
      <selection activeCell="C5" sqref="C5:C17"/>
    </sheetView>
  </sheetViews>
  <sheetFormatPr defaultRowHeight="12.75"/>
  <cols>
    <col min="1" max="1" width="6.42578125" style="2" customWidth="1"/>
    <col min="2" max="2" width="59.85546875" style="2" customWidth="1"/>
    <col min="3" max="4" width="42" style="2" customWidth="1"/>
    <col min="5" max="5" width="65.85546875" style="27" customWidth="1"/>
    <col min="6" max="8" width="21.5703125" style="27" customWidth="1"/>
    <col min="9" max="9" width="21.5703125" style="2" customWidth="1"/>
    <col min="10" max="16384" width="9.140625" style="2"/>
  </cols>
  <sheetData>
    <row r="1" spans="1:9" ht="30" customHeight="1" thickBot="1">
      <c r="A1" s="445" t="s">
        <v>716</v>
      </c>
      <c r="B1" s="446"/>
    </row>
    <row r="2" spans="1:9" ht="15.75" thickBot="1">
      <c r="A2" s="3"/>
      <c r="B2" s="1"/>
    </row>
    <row r="3" spans="1:9" s="5" customFormat="1" ht="30" customHeight="1">
      <c r="A3" s="442" t="s">
        <v>34</v>
      </c>
      <c r="B3" s="443"/>
      <c r="C3" s="443"/>
      <c r="D3" s="444"/>
      <c r="E3" s="31"/>
      <c r="F3" s="31"/>
      <c r="G3" s="31"/>
      <c r="H3" s="31"/>
    </row>
    <row r="4" spans="1:9" s="18" customFormat="1" ht="27" customHeight="1">
      <c r="A4" s="51" t="s">
        <v>13</v>
      </c>
      <c r="B4" s="8" t="s">
        <v>35</v>
      </c>
      <c r="C4" s="9" t="s">
        <v>36</v>
      </c>
      <c r="D4" s="52" t="s">
        <v>37</v>
      </c>
      <c r="E4" s="20"/>
      <c r="F4" s="20"/>
      <c r="G4" s="20"/>
      <c r="H4" s="20"/>
    </row>
    <row r="5" spans="1:9" s="18" customFormat="1" ht="24" customHeight="1">
      <c r="A5" s="351">
        <v>1</v>
      </c>
      <c r="B5" s="35" t="s">
        <v>51</v>
      </c>
      <c r="C5" s="188">
        <v>5151484.74</v>
      </c>
      <c r="D5" s="69" t="s">
        <v>38</v>
      </c>
      <c r="E5" s="152" t="s">
        <v>984</v>
      </c>
      <c r="F5" s="36"/>
      <c r="G5" s="20"/>
      <c r="H5" s="36"/>
      <c r="I5" s="20"/>
    </row>
    <row r="6" spans="1:9" s="18" customFormat="1" ht="30">
      <c r="A6" s="351">
        <v>2</v>
      </c>
      <c r="B6" s="35" t="s">
        <v>52</v>
      </c>
      <c r="C6" s="10">
        <v>389330.62</v>
      </c>
      <c r="D6" s="53">
        <v>54501.8</v>
      </c>
      <c r="E6" s="310"/>
      <c r="F6" s="36"/>
      <c r="G6" s="20"/>
      <c r="H6" s="20"/>
      <c r="I6" s="20"/>
    </row>
    <row r="7" spans="1:9" s="18" customFormat="1" ht="24" customHeight="1">
      <c r="A7" s="351">
        <v>3</v>
      </c>
      <c r="B7" s="35" t="s">
        <v>54</v>
      </c>
      <c r="C7" s="10">
        <v>877282.24999999988</v>
      </c>
      <c r="D7" s="53">
        <v>177308.99</v>
      </c>
      <c r="E7" s="29"/>
      <c r="F7" s="36"/>
      <c r="G7" s="37"/>
      <c r="H7" s="20"/>
      <c r="I7" s="43"/>
    </row>
    <row r="8" spans="1:9" s="18" customFormat="1" ht="24" customHeight="1">
      <c r="A8" s="351">
        <v>4</v>
      </c>
      <c r="B8" s="35" t="s">
        <v>55</v>
      </c>
      <c r="C8" s="10">
        <v>301519.37</v>
      </c>
      <c r="D8" s="53">
        <v>45264.93</v>
      </c>
      <c r="E8" s="29"/>
      <c r="F8" s="36"/>
      <c r="G8" s="29"/>
      <c r="H8" s="29"/>
      <c r="I8" s="43"/>
    </row>
    <row r="9" spans="1:9" s="18" customFormat="1" ht="24" customHeight="1">
      <c r="A9" s="351">
        <v>6</v>
      </c>
      <c r="B9" s="35" t="s">
        <v>571</v>
      </c>
      <c r="C9" s="10">
        <v>440603.64999999997</v>
      </c>
      <c r="D9" s="53">
        <v>100111.44</v>
      </c>
      <c r="E9" s="24"/>
      <c r="F9" s="36"/>
      <c r="G9" s="36"/>
      <c r="H9" s="29"/>
      <c r="I9" s="20"/>
    </row>
    <row r="10" spans="1:9" s="18" customFormat="1" ht="24" customHeight="1">
      <c r="A10" s="351">
        <v>7</v>
      </c>
      <c r="B10" s="35" t="s">
        <v>599</v>
      </c>
      <c r="C10" s="10">
        <v>526242.03</v>
      </c>
      <c r="D10" s="53">
        <v>83494.5</v>
      </c>
      <c r="E10" s="24"/>
      <c r="F10" s="30"/>
      <c r="G10" s="38"/>
      <c r="H10" s="29"/>
      <c r="I10" s="37"/>
    </row>
    <row r="11" spans="1:9" s="18" customFormat="1" ht="24" customHeight="1">
      <c r="A11" s="351">
        <v>8</v>
      </c>
      <c r="B11" s="35" t="s">
        <v>59</v>
      </c>
      <c r="C11" s="10">
        <v>759032.25000000012</v>
      </c>
      <c r="D11" s="53">
        <v>140147.89000000001</v>
      </c>
      <c r="E11" s="39"/>
      <c r="F11" s="44"/>
      <c r="G11" s="44"/>
      <c r="H11" s="44"/>
      <c r="I11" s="44"/>
    </row>
    <row r="12" spans="1:9" s="18" customFormat="1" ht="24" customHeight="1">
      <c r="A12" s="449">
        <v>9</v>
      </c>
      <c r="B12" s="35" t="s">
        <v>61</v>
      </c>
      <c r="C12" s="10">
        <v>166177.16</v>
      </c>
      <c r="D12" s="53" t="s">
        <v>38</v>
      </c>
      <c r="E12" s="39"/>
      <c r="F12" s="44"/>
      <c r="G12" s="44"/>
      <c r="H12" s="29"/>
      <c r="I12" s="20"/>
    </row>
    <row r="13" spans="1:9" s="18" customFormat="1" ht="45">
      <c r="A13" s="450"/>
      <c r="B13" s="35" t="s">
        <v>967</v>
      </c>
      <c r="C13" s="10">
        <v>2990</v>
      </c>
      <c r="D13" s="53"/>
      <c r="E13" s="39"/>
      <c r="F13" s="99"/>
      <c r="G13" s="99"/>
      <c r="H13" s="29"/>
      <c r="I13" s="20"/>
    </row>
    <row r="14" spans="1:9" s="18" customFormat="1" ht="24" customHeight="1">
      <c r="A14" s="351">
        <v>10</v>
      </c>
      <c r="B14" s="32" t="s">
        <v>63</v>
      </c>
      <c r="C14" s="10">
        <v>716602.85</v>
      </c>
      <c r="D14" s="53">
        <v>227372.42</v>
      </c>
      <c r="E14" s="41"/>
      <c r="F14" s="40"/>
      <c r="G14" s="36"/>
      <c r="H14" s="29"/>
      <c r="I14" s="20"/>
    </row>
    <row r="15" spans="1:9" s="18" customFormat="1" ht="24" customHeight="1">
      <c r="A15" s="351">
        <v>11</v>
      </c>
      <c r="B15" s="35" t="s">
        <v>65</v>
      </c>
      <c r="C15" s="10">
        <v>190541.44</v>
      </c>
      <c r="D15" s="53" t="s">
        <v>38</v>
      </c>
      <c r="E15" s="39"/>
      <c r="F15" s="36"/>
      <c r="G15" s="37"/>
      <c r="H15" s="29"/>
      <c r="I15" s="20"/>
    </row>
    <row r="16" spans="1:9" s="18" customFormat="1" ht="24" customHeight="1">
      <c r="A16" s="54">
        <v>12</v>
      </c>
      <c r="B16" s="35" t="s">
        <v>95</v>
      </c>
      <c r="C16" s="10">
        <v>79589.62</v>
      </c>
      <c r="D16" s="53" t="s">
        <v>38</v>
      </c>
      <c r="E16" s="327"/>
      <c r="F16" s="40"/>
      <c r="G16" s="38"/>
      <c r="H16" s="29"/>
      <c r="I16" s="20"/>
    </row>
    <row r="17" spans="1:9" s="18" customFormat="1" ht="24" customHeight="1">
      <c r="A17" s="54">
        <v>13</v>
      </c>
      <c r="B17" s="35" t="s">
        <v>966</v>
      </c>
      <c r="C17" s="316">
        <v>9350495.1400000006</v>
      </c>
      <c r="D17" s="53" t="s">
        <v>38</v>
      </c>
      <c r="E17" s="354"/>
      <c r="F17" s="40"/>
      <c r="G17" s="38"/>
      <c r="H17" s="29"/>
      <c r="I17" s="20"/>
    </row>
    <row r="18" spans="1:9" s="18" customFormat="1" ht="21" thickBot="1">
      <c r="A18" s="447" t="s">
        <v>8</v>
      </c>
      <c r="B18" s="448"/>
      <c r="C18" s="64">
        <f>SUM(C5:C17)</f>
        <v>18951891.120000001</v>
      </c>
      <c r="D18" s="65">
        <f>SUM(D5:D17)</f>
        <v>828201.97000000009</v>
      </c>
      <c r="E18" s="309"/>
      <c r="F18" s="20"/>
      <c r="G18" s="20"/>
      <c r="H18" s="20"/>
    </row>
  </sheetData>
  <mergeCells count="4">
    <mergeCell ref="A3:D3"/>
    <mergeCell ref="A1:B1"/>
    <mergeCell ref="A18:B18"/>
    <mergeCell ref="A12:A13"/>
  </mergeCells>
  <phoneticPr fontId="5" type="noConversion"/>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Q15"/>
  <sheetViews>
    <sheetView view="pageBreakPreview" zoomScale="85" zoomScaleNormal="100" zoomScaleSheetLayoutView="85" workbookViewId="0">
      <selection activeCell="D26" sqref="D26"/>
    </sheetView>
  </sheetViews>
  <sheetFormatPr defaultRowHeight="12.75"/>
  <cols>
    <col min="1" max="1" width="5" style="161" customWidth="1"/>
    <col min="2" max="2" width="52.140625" style="161" customWidth="1"/>
    <col min="3" max="3" width="23.140625" style="167" customWidth="1"/>
    <col min="4" max="4" width="22.5703125" style="161" customWidth="1"/>
    <col min="5" max="5" width="36" style="161" customWidth="1"/>
    <col min="6" max="12" width="9.140625" style="163"/>
    <col min="13" max="16384" width="9.140625" style="4"/>
  </cols>
  <sheetData>
    <row r="1" spans="1:251" s="42" customFormat="1" ht="18.75" customHeight="1" thickBot="1">
      <c r="A1" s="453" t="s">
        <v>706</v>
      </c>
      <c r="B1" s="454"/>
      <c r="C1" s="455"/>
      <c r="D1" s="161"/>
      <c r="E1" s="161"/>
      <c r="F1" s="162"/>
      <c r="G1" s="162"/>
      <c r="H1" s="162"/>
      <c r="I1" s="162"/>
      <c r="J1" s="162"/>
      <c r="K1" s="162"/>
      <c r="L1" s="162"/>
    </row>
    <row r="3" spans="1:251" s="16" customFormat="1" ht="15">
      <c r="A3" s="456" t="s">
        <v>69</v>
      </c>
      <c r="B3" s="456"/>
      <c r="C3" s="456"/>
      <c r="D3" s="456"/>
      <c r="E3" s="456"/>
    </row>
    <row r="4" spans="1:251" s="16" customFormat="1" ht="38.25">
      <c r="A4" s="109" t="s">
        <v>43</v>
      </c>
      <c r="B4" s="110" t="s">
        <v>44</v>
      </c>
      <c r="C4" s="153" t="s">
        <v>45</v>
      </c>
      <c r="D4" s="153" t="s">
        <v>46</v>
      </c>
      <c r="E4" s="153" t="s">
        <v>47</v>
      </c>
    </row>
    <row r="5" spans="1:251" s="5" customFormat="1" ht="15">
      <c r="A5" s="451" t="s">
        <v>85</v>
      </c>
      <c r="B5" s="451"/>
      <c r="C5" s="451"/>
      <c r="D5" s="154"/>
      <c r="E5" s="154"/>
      <c r="F5" s="16"/>
      <c r="G5" s="16"/>
      <c r="H5" s="16"/>
      <c r="I5" s="16"/>
      <c r="J5" s="16"/>
      <c r="K5" s="16"/>
      <c r="L5" s="16"/>
    </row>
    <row r="6" spans="1:251" s="63" customFormat="1" ht="51">
      <c r="A6" s="145">
        <v>1</v>
      </c>
      <c r="B6" s="76" t="s">
        <v>972</v>
      </c>
      <c r="C6" s="201" t="s">
        <v>500</v>
      </c>
      <c r="D6" s="71">
        <v>28394.74</v>
      </c>
      <c r="E6" s="202" t="s">
        <v>501</v>
      </c>
      <c r="F6" s="164"/>
      <c r="G6" s="164"/>
      <c r="H6" s="164"/>
      <c r="I6" s="164"/>
      <c r="J6" s="164"/>
      <c r="K6" s="164"/>
      <c r="L6" s="164"/>
    </row>
    <row r="7" spans="1:251" s="16" customFormat="1" ht="15">
      <c r="A7" s="452" t="s">
        <v>8</v>
      </c>
      <c r="B7" s="452"/>
      <c r="C7" s="452"/>
      <c r="D7" s="155">
        <f>SUM(D6)</f>
        <v>28394.74</v>
      </c>
      <c r="E7" s="155"/>
    </row>
    <row r="8" spans="1:251">
      <c r="A8" s="451" t="s">
        <v>695</v>
      </c>
      <c r="B8" s="451"/>
      <c r="C8" s="451"/>
      <c r="D8" s="154"/>
      <c r="E8" s="154"/>
      <c r="F8" s="165"/>
      <c r="G8" s="165"/>
      <c r="H8" s="165"/>
      <c r="I8" s="165"/>
      <c r="J8" s="165"/>
      <c r="K8" s="165"/>
      <c r="L8" s="165"/>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row>
    <row r="9" spans="1:251">
      <c r="A9" s="156">
        <v>1</v>
      </c>
      <c r="B9" s="222" t="s">
        <v>686</v>
      </c>
      <c r="C9" s="224"/>
      <c r="D9" s="311">
        <v>29382.93</v>
      </c>
      <c r="E9" s="457" t="s">
        <v>964</v>
      </c>
      <c r="F9" s="165"/>
      <c r="G9" s="165"/>
      <c r="H9" s="165"/>
      <c r="I9" s="165"/>
      <c r="J9" s="165"/>
      <c r="K9" s="165"/>
      <c r="L9" s="165"/>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row>
    <row r="10" spans="1:251">
      <c r="A10" s="157">
        <v>2</v>
      </c>
      <c r="B10" s="222" t="s">
        <v>687</v>
      </c>
      <c r="C10" s="221"/>
      <c r="D10" s="312">
        <v>4335</v>
      </c>
      <c r="E10" s="458"/>
      <c r="F10" s="165"/>
      <c r="G10" s="165"/>
      <c r="H10" s="165"/>
      <c r="I10" s="165"/>
      <c r="J10" s="165"/>
      <c r="K10" s="165"/>
      <c r="L10" s="165"/>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row>
    <row r="11" spans="1:251">
      <c r="A11" s="156">
        <v>3</v>
      </c>
      <c r="B11" s="225" t="s">
        <v>688</v>
      </c>
      <c r="C11" s="226"/>
      <c r="D11" s="312">
        <v>6865</v>
      </c>
      <c r="E11" s="458"/>
      <c r="F11" s="165"/>
      <c r="G11" s="165"/>
      <c r="H11" s="165"/>
      <c r="I11" s="165"/>
      <c r="J11" s="165"/>
      <c r="K11" s="165"/>
      <c r="L11" s="165"/>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row>
    <row r="12" spans="1:251">
      <c r="A12" s="157">
        <v>4</v>
      </c>
      <c r="B12" s="222" t="s">
        <v>950</v>
      </c>
      <c r="C12" s="223"/>
      <c r="D12" s="312">
        <v>4399</v>
      </c>
      <c r="E12" s="458"/>
      <c r="F12" s="165"/>
      <c r="G12" s="165"/>
      <c r="H12" s="165"/>
      <c r="I12" s="165"/>
      <c r="J12" s="165"/>
      <c r="K12" s="165"/>
      <c r="L12" s="165"/>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row>
    <row r="13" spans="1:251">
      <c r="A13" s="452" t="s">
        <v>8</v>
      </c>
      <c r="B13" s="452"/>
      <c r="C13" s="452"/>
      <c r="D13" s="155">
        <f>SUM(D9:D12)</f>
        <v>44981.93</v>
      </c>
      <c r="E13" s="155"/>
      <c r="F13" s="165"/>
      <c r="G13" s="165"/>
      <c r="H13" s="165"/>
      <c r="I13" s="165"/>
      <c r="J13" s="165"/>
      <c r="K13" s="165"/>
      <c r="L13" s="165"/>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row>
    <row r="14" spans="1:251" s="120" customFormat="1" ht="13.5" thickBot="1">
      <c r="A14" s="158"/>
      <c r="B14" s="158"/>
      <c r="C14" s="158"/>
      <c r="D14" s="159"/>
      <c r="E14" s="160"/>
      <c r="F14" s="166"/>
      <c r="G14" s="166"/>
      <c r="H14" s="166"/>
      <c r="I14" s="166"/>
      <c r="J14" s="166"/>
      <c r="K14" s="166"/>
      <c r="L14" s="166"/>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spans="1:251" ht="13.5" thickBot="1">
      <c r="C15" s="314" t="s">
        <v>99</v>
      </c>
      <c r="D15" s="313">
        <f>SUM(D7,D13)</f>
        <v>73376.67</v>
      </c>
    </row>
  </sheetData>
  <mergeCells count="7">
    <mergeCell ref="A8:C8"/>
    <mergeCell ref="A13:C13"/>
    <mergeCell ref="A1:C1"/>
    <mergeCell ref="A3:E3"/>
    <mergeCell ref="A5:C5"/>
    <mergeCell ref="A7:C7"/>
    <mergeCell ref="E9:E12"/>
  </mergeCells>
  <pageMargins left="0" right="0" top="0.98425196850393704" bottom="0.98425196850393704"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7"/>
  <sheetViews>
    <sheetView view="pageBreakPreview" zoomScale="85" zoomScaleNormal="85" zoomScaleSheetLayoutView="85" workbookViewId="0">
      <selection activeCell="E17" sqref="E17"/>
    </sheetView>
  </sheetViews>
  <sheetFormatPr defaultRowHeight="12.75"/>
  <cols>
    <col min="1" max="1" width="5.42578125" customWidth="1"/>
    <col min="2" max="2" width="51" customWidth="1"/>
    <col min="3" max="3" width="29.42578125" style="324" customWidth="1"/>
  </cols>
  <sheetData>
    <row r="1" spans="1:3" ht="13.5" thickBot="1">
      <c r="A1" s="453" t="s">
        <v>987</v>
      </c>
      <c r="B1" s="455"/>
      <c r="C1" s="319"/>
    </row>
    <row r="2" spans="1:3">
      <c r="A2" s="161"/>
      <c r="B2" s="161"/>
      <c r="C2" s="319"/>
    </row>
    <row r="3" spans="1:3">
      <c r="A3" s="456" t="s">
        <v>985</v>
      </c>
      <c r="B3" s="456"/>
      <c r="C3" s="456"/>
    </row>
    <row r="4" spans="1:3" ht="25.5">
      <c r="A4" s="109" t="s">
        <v>43</v>
      </c>
      <c r="B4" s="110" t="s">
        <v>44</v>
      </c>
      <c r="C4" s="320" t="s">
        <v>46</v>
      </c>
    </row>
    <row r="5" spans="1:3">
      <c r="A5" s="451" t="s">
        <v>986</v>
      </c>
      <c r="B5" s="451"/>
      <c r="C5" s="321"/>
    </row>
    <row r="6" spans="1:3">
      <c r="A6" s="145">
        <v>1</v>
      </c>
      <c r="B6" s="222" t="s">
        <v>942</v>
      </c>
      <c r="C6" s="322">
        <v>6670</v>
      </c>
    </row>
    <row r="7" spans="1:3">
      <c r="A7" s="325">
        <v>2</v>
      </c>
      <c r="B7" s="318" t="s">
        <v>943</v>
      </c>
      <c r="C7" s="323">
        <v>4999</v>
      </c>
    </row>
    <row r="8" spans="1:3">
      <c r="A8" s="145">
        <v>3</v>
      </c>
      <c r="B8" s="318" t="s">
        <v>944</v>
      </c>
      <c r="C8" s="323">
        <v>10184.4</v>
      </c>
    </row>
    <row r="9" spans="1:3">
      <c r="A9" s="325">
        <v>4</v>
      </c>
      <c r="B9" s="318" t="s">
        <v>947</v>
      </c>
      <c r="C9" s="323">
        <v>4690</v>
      </c>
    </row>
    <row r="10" spans="1:3">
      <c r="A10" s="145">
        <v>5</v>
      </c>
      <c r="B10" s="318" t="s">
        <v>948</v>
      </c>
      <c r="C10" s="323">
        <v>5300</v>
      </c>
    </row>
    <row r="11" spans="1:3">
      <c r="A11" s="325">
        <v>6</v>
      </c>
      <c r="B11" s="318" t="s">
        <v>949</v>
      </c>
      <c r="C11" s="323">
        <v>9299.99</v>
      </c>
    </row>
    <row r="12" spans="1:3">
      <c r="A12" s="145">
        <v>7</v>
      </c>
      <c r="B12" s="318" t="s">
        <v>961</v>
      </c>
      <c r="C12" s="323">
        <v>33547</v>
      </c>
    </row>
    <row r="13" spans="1:3">
      <c r="A13" s="325">
        <v>8</v>
      </c>
      <c r="B13" s="318" t="s">
        <v>962</v>
      </c>
      <c r="C13" s="323">
        <v>20300</v>
      </c>
    </row>
    <row r="14" spans="1:3">
      <c r="A14" s="145">
        <v>9</v>
      </c>
      <c r="B14" s="318" t="s">
        <v>963</v>
      </c>
      <c r="C14" s="323">
        <v>7299</v>
      </c>
    </row>
    <row r="15" spans="1:3" s="317" customFormat="1">
      <c r="A15" s="325">
        <v>10</v>
      </c>
      <c r="B15" s="349" t="s">
        <v>970</v>
      </c>
      <c r="C15" s="350">
        <v>21800</v>
      </c>
    </row>
    <row r="16" spans="1:3">
      <c r="A16" s="145">
        <v>11</v>
      </c>
      <c r="B16" s="305" t="s">
        <v>971</v>
      </c>
      <c r="C16" s="323">
        <v>8700</v>
      </c>
    </row>
    <row r="17" spans="1:3">
      <c r="A17" s="452" t="s">
        <v>8</v>
      </c>
      <c r="B17" s="452"/>
      <c r="C17" s="326">
        <f>SUM(C6:C16)</f>
        <v>132789.39000000001</v>
      </c>
    </row>
  </sheetData>
  <mergeCells count="4">
    <mergeCell ref="A17:B17"/>
    <mergeCell ref="A1:B1"/>
    <mergeCell ref="A3:C3"/>
    <mergeCell ref="A5:B5"/>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4"/>
  <sheetViews>
    <sheetView view="pageBreakPreview" zoomScale="85" zoomScaleNormal="100" zoomScaleSheetLayoutView="85" workbookViewId="0">
      <selection activeCell="F10" sqref="F10"/>
    </sheetView>
  </sheetViews>
  <sheetFormatPr defaultRowHeight="15"/>
  <cols>
    <col min="1" max="1" width="5.28515625" style="17" customWidth="1"/>
    <col min="2" max="2" width="56" style="12" customWidth="1"/>
    <col min="3" max="3" width="51.28515625" style="179" customWidth="1"/>
    <col min="4" max="16384" width="9.140625" style="5"/>
  </cols>
  <sheetData>
    <row r="1" spans="1:4" ht="39" customHeight="1" thickBot="1">
      <c r="A1" s="462" t="s">
        <v>968</v>
      </c>
      <c r="B1" s="463"/>
      <c r="C1" s="464"/>
      <c r="D1" s="13"/>
    </row>
    <row r="2" spans="1:4" ht="15.75">
      <c r="A2" s="14"/>
      <c r="B2" s="15"/>
      <c r="C2" s="178"/>
      <c r="D2" s="13"/>
    </row>
    <row r="3" spans="1:4" ht="15.75" thickBot="1"/>
    <row r="4" spans="1:4" s="16" customFormat="1" ht="38.25" customHeight="1">
      <c r="A4" s="168" t="s">
        <v>13</v>
      </c>
      <c r="B4" s="169" t="s">
        <v>14</v>
      </c>
      <c r="C4" s="170" t="s">
        <v>15</v>
      </c>
    </row>
    <row r="5" spans="1:4" s="16" customFormat="1">
      <c r="A5" s="459" t="s">
        <v>98</v>
      </c>
      <c r="B5" s="460"/>
      <c r="C5" s="461"/>
    </row>
    <row r="6" spans="1:4" s="16" customFormat="1">
      <c r="A6" s="171">
        <v>1</v>
      </c>
      <c r="B6" s="175" t="s">
        <v>96</v>
      </c>
      <c r="C6" s="180" t="s">
        <v>97</v>
      </c>
    </row>
    <row r="7" spans="1:4" s="16" customFormat="1">
      <c r="A7" s="459" t="s">
        <v>697</v>
      </c>
      <c r="B7" s="460"/>
      <c r="C7" s="461"/>
    </row>
    <row r="8" spans="1:4" s="45" customFormat="1" ht="63.75">
      <c r="A8" s="172">
        <v>1</v>
      </c>
      <c r="B8" s="108" t="s">
        <v>82</v>
      </c>
      <c r="C8" s="215" t="s">
        <v>932</v>
      </c>
    </row>
    <row r="9" spans="1:4" s="16" customFormat="1">
      <c r="A9" s="459" t="s">
        <v>698</v>
      </c>
      <c r="B9" s="460"/>
      <c r="C9" s="461"/>
    </row>
    <row r="10" spans="1:4" s="25" customFormat="1">
      <c r="A10" s="173">
        <v>1</v>
      </c>
      <c r="B10" s="174" t="s">
        <v>689</v>
      </c>
      <c r="C10" s="181" t="s">
        <v>38</v>
      </c>
    </row>
    <row r="11" spans="1:4">
      <c r="A11" s="459" t="s">
        <v>699</v>
      </c>
      <c r="B11" s="460"/>
      <c r="C11" s="461"/>
    </row>
    <row r="12" spans="1:4">
      <c r="A12" s="172">
        <v>1</v>
      </c>
      <c r="B12" s="175" t="s">
        <v>689</v>
      </c>
      <c r="C12" s="180" t="s">
        <v>690</v>
      </c>
    </row>
    <row r="13" spans="1:4">
      <c r="A13" s="172">
        <v>2</v>
      </c>
      <c r="B13" s="175" t="s">
        <v>691</v>
      </c>
      <c r="C13" s="180" t="s">
        <v>692</v>
      </c>
    </row>
    <row r="14" spans="1:4" ht="15.75" thickBot="1">
      <c r="A14" s="176">
        <v>3</v>
      </c>
      <c r="B14" s="177" t="s">
        <v>693</v>
      </c>
      <c r="C14" s="182" t="s">
        <v>694</v>
      </c>
    </row>
  </sheetData>
  <mergeCells count="5">
    <mergeCell ref="A9:C9"/>
    <mergeCell ref="A7:C7"/>
    <mergeCell ref="A1:C1"/>
    <mergeCell ref="A5:C5"/>
    <mergeCell ref="A11:C11"/>
  </mergeCells>
  <phoneticPr fontId="5" type="noConversion"/>
  <pageMargins left="0.75" right="0.75" top="1" bottom="1" header="0.5" footer="0.5"/>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6</vt:i4>
      </vt:variant>
    </vt:vector>
  </HeadingPairs>
  <TitlesOfParts>
    <vt:vector size="13" baseType="lpstr">
      <vt:lpstr>informacje ogólne</vt:lpstr>
      <vt:lpstr>budynki</vt:lpstr>
      <vt:lpstr>elektronika</vt:lpstr>
      <vt:lpstr>śr. trwałe</vt:lpstr>
      <vt:lpstr>maszyny</vt:lpstr>
      <vt:lpstr>maszyny drogowe</vt:lpstr>
      <vt:lpstr>lokalizacje</vt:lpstr>
      <vt:lpstr>budynki!Obszar_wydruku</vt:lpstr>
      <vt:lpstr>elektronika!Obszar_wydruku</vt:lpstr>
      <vt:lpstr>'informacje ogólne'!Obszar_wydruku</vt:lpstr>
      <vt:lpstr>lokalizacje!Obszar_wydruku</vt:lpstr>
      <vt:lpstr>maszyny!Obszar_wydruku</vt:lpstr>
      <vt:lpstr>'śr. trwałe'!Obszar_wydruku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MEDIC</dc:creator>
  <cp:lastModifiedBy>Magdalena Prostko</cp:lastModifiedBy>
  <cp:lastPrinted>2019-06-17T09:37:28Z</cp:lastPrinted>
  <dcterms:created xsi:type="dcterms:W3CDTF">2003-03-13T10:23:20Z</dcterms:created>
  <dcterms:modified xsi:type="dcterms:W3CDTF">2019-07-18T08:29:49Z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412511E1">
    <vt:lpwstr/>
  </property>
  <property fmtid="{D5CDD505-2E9C-101B-9397-08002B2CF9AE}" pid="3" name="IVID145012D5">
    <vt:lpwstr/>
  </property>
  <property fmtid="{D5CDD505-2E9C-101B-9397-08002B2CF9AE}" pid="4" name="IVID3A371DE6">
    <vt:lpwstr/>
  </property>
  <property fmtid="{D5CDD505-2E9C-101B-9397-08002B2CF9AE}" pid="5" name="IVID305908F7">
    <vt:lpwstr/>
  </property>
  <property fmtid="{D5CDD505-2E9C-101B-9397-08002B2CF9AE}" pid="6" name="IVIDEC1DB65A">
    <vt:lpwstr/>
  </property>
  <property fmtid="{D5CDD505-2E9C-101B-9397-08002B2CF9AE}" pid="7" name="IVID146313F2">
    <vt:lpwstr/>
  </property>
  <property fmtid="{D5CDD505-2E9C-101B-9397-08002B2CF9AE}" pid="8" name="IVID247C1308">
    <vt:lpwstr/>
  </property>
  <property fmtid="{D5CDD505-2E9C-101B-9397-08002B2CF9AE}" pid="9" name="IVID7D00119">
    <vt:lpwstr/>
  </property>
  <property fmtid="{D5CDD505-2E9C-101B-9397-08002B2CF9AE}" pid="10" name="IVID124B15E0">
    <vt:lpwstr/>
  </property>
  <property fmtid="{D5CDD505-2E9C-101B-9397-08002B2CF9AE}" pid="11" name="IVID343010DD">
    <vt:lpwstr/>
  </property>
  <property fmtid="{D5CDD505-2E9C-101B-9397-08002B2CF9AE}" pid="12" name="IVID55213FF">
    <vt:lpwstr/>
  </property>
  <property fmtid="{D5CDD505-2E9C-101B-9397-08002B2CF9AE}" pid="13" name="IVID372F19E9">
    <vt:lpwstr/>
  </property>
  <property fmtid="{D5CDD505-2E9C-101B-9397-08002B2CF9AE}" pid="14" name="IVIDBC9AED84">
    <vt:lpwstr/>
  </property>
  <property fmtid="{D5CDD505-2E9C-101B-9397-08002B2CF9AE}" pid="15" name="IVID363218D8">
    <vt:lpwstr/>
  </property>
  <property fmtid="{D5CDD505-2E9C-101B-9397-08002B2CF9AE}" pid="16" name="IVID17FE2478">
    <vt:lpwstr/>
  </property>
  <property fmtid="{D5CDD505-2E9C-101B-9397-08002B2CF9AE}" pid="17" name="IVID1C76DEB5">
    <vt:lpwstr/>
  </property>
  <property fmtid="{D5CDD505-2E9C-101B-9397-08002B2CF9AE}" pid="18" name="IVIDC661EF3">
    <vt:lpwstr/>
  </property>
  <property fmtid="{D5CDD505-2E9C-101B-9397-08002B2CF9AE}" pid="19" name="IVID32571C01">
    <vt:lpwstr/>
  </property>
  <property fmtid="{D5CDD505-2E9C-101B-9397-08002B2CF9AE}" pid="20" name="IVID1D391309">
    <vt:lpwstr/>
  </property>
  <property fmtid="{D5CDD505-2E9C-101B-9397-08002B2CF9AE}" pid="21" name="IVIDE5F12D2">
    <vt:lpwstr/>
  </property>
  <property fmtid="{D5CDD505-2E9C-101B-9397-08002B2CF9AE}" pid="22" name="IVID274D12D5">
    <vt:lpwstr/>
  </property>
  <property fmtid="{D5CDD505-2E9C-101B-9397-08002B2CF9AE}" pid="23" name="IVID191F0CF2">
    <vt:lpwstr/>
  </property>
  <property fmtid="{D5CDD505-2E9C-101B-9397-08002B2CF9AE}" pid="24" name="IVID202E14EF">
    <vt:lpwstr/>
  </property>
  <property fmtid="{D5CDD505-2E9C-101B-9397-08002B2CF9AE}" pid="25" name="IVID847BBDC9">
    <vt:lpwstr/>
  </property>
  <property fmtid="{D5CDD505-2E9C-101B-9397-08002B2CF9AE}" pid="26" name="IVID2B251201">
    <vt:lpwstr/>
  </property>
</Properties>
</file>